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F:\URBANISMO\ESCOLAS\Escola Mauricio Germer\Reforma Vento\"/>
    </mc:Choice>
  </mc:AlternateContent>
  <bookViews>
    <workbookView xWindow="360" yWindow="375" windowWidth="12120" windowHeight="8580" tabRatio="303" activeTab="1"/>
  </bookViews>
  <sheets>
    <sheet name="ORCA" sheetId="1" r:id="rId1"/>
    <sheet name="CFF" sheetId="2" r:id="rId2"/>
  </sheets>
  <definedNames>
    <definedName name="_xlnm.Print_Area" localSheetId="1">CFF!$A$1:$H$23</definedName>
    <definedName name="_xlnm.Print_Area" localSheetId="0">ORCA!$A$1:$G$43</definedName>
    <definedName name="_xlnm.Print_Titles" localSheetId="0">ORCA!$1:$9</definedName>
  </definedNames>
  <calcPr calcId="152511"/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B12" i="2"/>
  <c r="B11" i="2"/>
  <c r="B10" i="2"/>
  <c r="B9" i="2"/>
  <c r="B8" i="2"/>
  <c r="F31" i="1"/>
  <c r="G31" i="1" s="1"/>
  <c r="F24" i="1"/>
  <c r="G24" i="1" s="1"/>
  <c r="F25" i="1"/>
  <c r="G25" i="1" s="1"/>
  <c r="F26" i="1"/>
  <c r="G26" i="1" s="1"/>
  <c r="F12" i="1"/>
  <c r="G12" i="1" s="1"/>
  <c r="F13" i="1"/>
  <c r="G13" i="1" s="1"/>
  <c r="F14" i="1"/>
  <c r="G14" i="1" s="1"/>
  <c r="F30" i="1"/>
  <c r="G30" i="1" s="1"/>
  <c r="F20" i="1"/>
  <c r="G20" i="1" s="1"/>
  <c r="G21" i="1" s="1"/>
  <c r="C10" i="2" s="1"/>
  <c r="F11" i="1"/>
  <c r="G11" i="1" s="1"/>
  <c r="G15" i="1" l="1"/>
  <c r="C8" i="2" s="1"/>
  <c r="F17" i="1"/>
  <c r="G17" i="1" s="1"/>
  <c r="G18" i="1" l="1"/>
  <c r="C9" i="2" s="1"/>
  <c r="F23" i="1"/>
  <c r="G23" i="1" s="1"/>
  <c r="G32" i="1"/>
  <c r="C12" i="2" s="1"/>
  <c r="E9" i="2" l="1"/>
  <c r="G9" i="2" s="1"/>
  <c r="G28" i="1"/>
  <c r="C11" i="2" s="1"/>
  <c r="A5" i="2"/>
  <c r="B5" i="2"/>
  <c r="B4" i="2"/>
  <c r="A4" i="2"/>
  <c r="A2" i="2"/>
  <c r="A1" i="2"/>
  <c r="G33" i="1" l="1"/>
  <c r="E8" i="2"/>
  <c r="G8" i="2" s="1"/>
  <c r="E11" i="2"/>
  <c r="G11" i="2" s="1"/>
  <c r="E12" i="2"/>
  <c r="G12" i="2" s="1"/>
  <c r="E10" i="2"/>
  <c r="G10" i="2" s="1"/>
  <c r="C14" i="2" l="1"/>
  <c r="D12" i="2" l="1"/>
  <c r="D10" i="2"/>
  <c r="D9" i="2"/>
  <c r="D11" i="2"/>
  <c r="E16" i="2"/>
  <c r="D8" i="2"/>
  <c r="G16" i="2"/>
  <c r="D14" i="2" l="1"/>
  <c r="H16" i="2"/>
  <c r="E17" i="2"/>
  <c r="F16" i="2"/>
  <c r="F17" i="2" s="1"/>
</calcChain>
</file>

<file path=xl/sharedStrings.xml><?xml version="1.0" encoding="utf-8"?>
<sst xmlns="http://schemas.openxmlformats.org/spreadsheetml/2006/main" count="101" uniqueCount="78">
  <si>
    <t>ITEM</t>
  </si>
  <si>
    <t>1.3</t>
  </si>
  <si>
    <t>m²</t>
  </si>
  <si>
    <t>m³</t>
  </si>
  <si>
    <t>ESQUADRIAS</t>
  </si>
  <si>
    <t>Un</t>
  </si>
  <si>
    <t>COBERTURA E PROTEÇÕES</t>
  </si>
  <si>
    <t>LIMPEZA FINAL E ENTREGA DA OBRA</t>
  </si>
  <si>
    <t>TOTAL</t>
  </si>
  <si>
    <t>DISCRIMINAÇÃO DOS SERVIÇOS</t>
  </si>
  <si>
    <t>UNID</t>
  </si>
  <si>
    <t>QUANT</t>
  </si>
  <si>
    <t xml:space="preserve">PROJETO : </t>
  </si>
  <si>
    <t>LOCAL: :</t>
  </si>
  <si>
    <t>PLACA DE OBRA</t>
  </si>
  <si>
    <t>4.2</t>
  </si>
  <si>
    <t>5.1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</si>
  <si>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</si>
  <si>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</si>
  <si>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</si>
  <si>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</si>
  <si>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</si>
  <si>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</si>
  <si>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</si>
  <si>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</si>
  <si>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</si>
  <si>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</si>
  <si>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</si>
  <si>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</si>
  <si>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</si>
  <si>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BARRACÃO PROVISÓRIO PARA DEPÓSITO DE MATERIAIS, ESCRITÓRIO E REFEITÓRIO</t>
  </si>
  <si>
    <t>Vb</t>
  </si>
  <si>
    <t>1.1</t>
  </si>
  <si>
    <t>ml</t>
  </si>
  <si>
    <t>LIMPEZA DA OBRA COM REMOÇÃO DE ENTULHOS (Interna e Externamente)</t>
  </si>
  <si>
    <t>TOTAL DA ETAPA</t>
  </si>
  <si>
    <t>TOTAL GERAL</t>
  </si>
  <si>
    <t>1º MÊS</t>
  </si>
  <si>
    <t>ORÇAMENTO</t>
  </si>
  <si>
    <t>3.1</t>
  </si>
  <si>
    <t>Obs.: Área Medida em Projeção Horizontal</t>
  </si>
  <si>
    <t>SECRETARIA DE PLANEJAMENTO, TRÂNSITO E MEIO AMBIENTE</t>
  </si>
  <si>
    <t>PAVIMENTAÇÕES INTERNAS</t>
  </si>
  <si>
    <t>DESPESAS INICIAIS</t>
  </si>
  <si>
    <t>4.3</t>
  </si>
  <si>
    <t>5.2</t>
  </si>
  <si>
    <t>PREÇO UNIT.c/BDI</t>
  </si>
  <si>
    <t xml:space="preserve">CUSTO UNIT. </t>
  </si>
  <si>
    <t>PREÇO TOTAL (CUSTO+BDI)</t>
  </si>
  <si>
    <t>CALHA DE ALUMÍNIO COM ESPESSURA DE 0,7mm, SEÇÃO 0.25x0.35M (com ladrão superior)</t>
  </si>
  <si>
    <t>1.4</t>
  </si>
  <si>
    <t>C35.25.10.05.005</t>
  </si>
  <si>
    <t>C35.25.10.10.005</t>
  </si>
  <si>
    <t>I16.15.05.05.0105</t>
  </si>
  <si>
    <t>C10.93.05.05.007</t>
  </si>
  <si>
    <t>1.2</t>
  </si>
  <si>
    <t>2.1</t>
  </si>
  <si>
    <t>4.1</t>
  </si>
  <si>
    <t>TAPUME DE OBRA</t>
  </si>
  <si>
    <t>C10.08.05.15.015</t>
  </si>
  <si>
    <t>PORTA VENEZIANA DE ALUMINIO NATURAL (3,50X3,00)</t>
  </si>
  <si>
    <t>C10.64.15.05.023</t>
  </si>
  <si>
    <t>TELHA ONDULADA FIBROCIMENTO 6mm</t>
  </si>
  <si>
    <t>RECUPERAÇÃO DE COBERTURA TELHA CERAMICA</t>
  </si>
  <si>
    <t>C15.05.05.05.001</t>
  </si>
  <si>
    <t>RECUPERAÇÃO DE PISO DE TACO DE MADEIRA</t>
  </si>
  <si>
    <t>4.4</t>
  </si>
  <si>
    <t>C10.36.15.05.012</t>
  </si>
  <si>
    <t>C15.05.05.25.005</t>
  </si>
  <si>
    <t>TERÇA DE CONCRETO PRE FABRICADO</t>
  </si>
  <si>
    <t>Und</t>
  </si>
  <si>
    <t>LIMPEZA DE ENTULHOS</t>
  </si>
  <si>
    <t>Diego Rodrigo Ferrari</t>
  </si>
  <si>
    <t>Engenheiro Civil</t>
  </si>
  <si>
    <t>__________________________________</t>
  </si>
  <si>
    <t>RUA SAUDADES, 555 - VILA GERMER - TIMBÓ SC</t>
  </si>
  <si>
    <t>REFORMA COBERTURA E PISO DO GINÁSIO</t>
  </si>
  <si>
    <t>ÁREA TOTAL: COBERTURA = 300,00m² / PISO = 612m²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</si>
</sst>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2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justify" vertical="justify"/>
    </xf>
    <xf numFmtId="0" fontId="24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justify" vertical="justify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justify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 vertical="justify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12" fillId="0" borderId="1" xfId="0" applyFont="1" applyBorder="1" applyAlignment="1">
      <alignment horizontal="justify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12" fillId="0" borderId="1" xfId="3" applyFont="1" applyFill="1" applyBorder="1"/>
    <xf numFmtId="0" fontId="18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0" fontId="1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0" xfId="0" applyFont="1"/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Border="1"/>
    <xf numFmtId="164" fontId="1" fillId="0" borderId="0" xfId="3" applyFont="1" applyBorder="1"/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7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justify" vertical="justify"/>
    </xf>
    <xf numFmtId="0" fontId="1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4" fontId="7" fillId="4" borderId="1" xfId="3" applyFont="1" applyFill="1" applyBorder="1"/>
    <xf numFmtId="164" fontId="7" fillId="0" borderId="0" xfId="3" applyNumberFormat="1" applyFont="1" applyBorder="1"/>
    <xf numFmtId="164" fontId="7" fillId="0" borderId="0" xfId="0" applyNumberFormat="1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64" fontId="12" fillId="0" borderId="0" xfId="3" applyFont="1" applyBorder="1" applyAlignment="1">
      <alignment horizontal="center" vertical="justify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235"/>
  <sheetViews>
    <sheetView showGridLines="0" topLeftCell="A10" zoomScaleNormal="100" workbookViewId="0">
      <selection activeCell="B40" sqref="B40:F42"/>
    </sheetView>
  </sheetViews>
  <sheetFormatPr defaultColWidth="11.42578125" defaultRowHeight="12.75" x14ac:dyDescent="0.2"/>
  <cols>
    <col min="1" max="1" width="6.140625" style="59" customWidth="1"/>
    <col min="2" max="2" width="73" style="58" customWidth="1"/>
    <col min="3" max="3" width="5.28515625" style="59" bestFit="1" customWidth="1"/>
    <col min="4" max="4" width="9.42578125" style="60" bestFit="1" customWidth="1"/>
    <col min="5" max="5" width="10.85546875" style="145" customWidth="1"/>
    <col min="6" max="6" width="12" style="60" bestFit="1" customWidth="1"/>
    <col min="7" max="7" width="17.7109375" style="60" bestFit="1" customWidth="1"/>
    <col min="8" max="8" width="15.85546875" style="58" customWidth="1"/>
    <col min="9" max="9" width="13.7109375" style="58" bestFit="1" customWidth="1"/>
    <col min="10" max="11" width="11.42578125" style="58" customWidth="1"/>
    <col min="12" max="12" width="10.140625" style="60" customWidth="1"/>
    <col min="13" max="16384" width="11.42578125" style="58"/>
  </cols>
  <sheetData>
    <row r="1" spans="1:13" ht="15.75" x14ac:dyDescent="0.25">
      <c r="A1" s="57" t="s">
        <v>18</v>
      </c>
      <c r="I1" s="85">
        <v>1.25</v>
      </c>
      <c r="J1" s="58">
        <v>0.94430000000000003</v>
      </c>
    </row>
    <row r="2" spans="1:13" x14ac:dyDescent="0.2">
      <c r="A2" s="61" t="s">
        <v>41</v>
      </c>
    </row>
    <row r="3" spans="1:13" x14ac:dyDescent="0.2">
      <c r="A3" s="62"/>
      <c r="B3" s="63"/>
      <c r="C3" s="62"/>
      <c r="D3" s="64"/>
      <c r="E3" s="146"/>
      <c r="F3" s="64"/>
      <c r="G3" s="64"/>
      <c r="K3" s="63"/>
      <c r="L3" s="64"/>
      <c r="M3" s="63"/>
    </row>
    <row r="4" spans="1:13" x14ac:dyDescent="0.2">
      <c r="A4" s="199" t="s">
        <v>38</v>
      </c>
      <c r="B4" s="200"/>
      <c r="C4" s="200"/>
      <c r="D4" s="200"/>
      <c r="E4" s="200"/>
      <c r="F4" s="200"/>
      <c r="G4" s="201"/>
      <c r="I4" s="63"/>
      <c r="J4" s="64"/>
      <c r="K4" s="63"/>
      <c r="L4" s="63"/>
      <c r="M4" s="63"/>
    </row>
    <row r="5" spans="1:13" x14ac:dyDescent="0.2">
      <c r="A5" s="65" t="s">
        <v>12</v>
      </c>
      <c r="B5" s="158" t="s">
        <v>76</v>
      </c>
      <c r="C5" s="66"/>
      <c r="D5" s="67"/>
      <c r="E5" s="147"/>
      <c r="F5" s="67"/>
      <c r="G5" s="68"/>
      <c r="I5" s="130"/>
      <c r="J5" s="64"/>
      <c r="K5" s="63"/>
      <c r="L5" s="69"/>
      <c r="M5" s="63"/>
    </row>
    <row r="6" spans="1:13" x14ac:dyDescent="0.2">
      <c r="A6" s="70" t="s">
        <v>13</v>
      </c>
      <c r="B6" s="71" t="s">
        <v>75</v>
      </c>
      <c r="D6" s="72"/>
      <c r="E6" s="148"/>
      <c r="F6" s="72"/>
      <c r="G6" s="73"/>
      <c r="I6" s="63"/>
      <c r="J6" s="63"/>
      <c r="K6" s="63"/>
      <c r="L6" s="72"/>
      <c r="M6" s="63"/>
    </row>
    <row r="7" spans="1:13" x14ac:dyDescent="0.2">
      <c r="A7" s="159" t="s">
        <v>77</v>
      </c>
      <c r="B7" s="93"/>
      <c r="C7" s="94"/>
      <c r="D7" s="72"/>
      <c r="E7" s="148"/>
      <c r="F7" s="72"/>
      <c r="G7" s="73"/>
      <c r="I7" s="63"/>
      <c r="J7" s="63"/>
      <c r="K7" s="63"/>
      <c r="L7" s="72"/>
    </row>
    <row r="8" spans="1:13" ht="12.75" customHeight="1" x14ac:dyDescent="0.2">
      <c r="A8" s="202" t="s">
        <v>0</v>
      </c>
      <c r="B8" s="202" t="s">
        <v>9</v>
      </c>
      <c r="C8" s="202" t="s">
        <v>10</v>
      </c>
      <c r="D8" s="204" t="s">
        <v>11</v>
      </c>
      <c r="E8" s="149" t="s">
        <v>47</v>
      </c>
      <c r="F8" s="84" t="s">
        <v>46</v>
      </c>
      <c r="G8" s="84" t="s">
        <v>48</v>
      </c>
      <c r="I8" s="63"/>
      <c r="J8" s="63"/>
      <c r="K8" s="63"/>
      <c r="L8" s="198"/>
    </row>
    <row r="9" spans="1:13" x14ac:dyDescent="0.2">
      <c r="A9" s="202"/>
      <c r="B9" s="203"/>
      <c r="C9" s="202"/>
      <c r="D9" s="204"/>
      <c r="E9" s="150" t="s">
        <v>23</v>
      </c>
      <c r="F9" s="128" t="s">
        <v>23</v>
      </c>
      <c r="G9" s="128" t="s">
        <v>23</v>
      </c>
      <c r="I9" s="63"/>
      <c r="J9" s="63"/>
      <c r="K9" s="63"/>
      <c r="L9" s="198"/>
    </row>
    <row r="10" spans="1:13" s="74" customFormat="1" ht="15" x14ac:dyDescent="0.2">
      <c r="A10" s="108">
        <v>1</v>
      </c>
      <c r="B10" s="109" t="s">
        <v>17</v>
      </c>
      <c r="C10" s="110"/>
      <c r="D10" s="111"/>
      <c r="E10" s="151"/>
      <c r="F10" s="127"/>
      <c r="G10" s="127"/>
      <c r="I10" s="131"/>
      <c r="J10" s="75"/>
      <c r="K10" s="75"/>
      <c r="L10" s="76"/>
    </row>
    <row r="11" spans="1:13" s="160" customFormat="1" x14ac:dyDescent="0.2">
      <c r="A11" s="113" t="s">
        <v>32</v>
      </c>
      <c r="B11" s="114" t="s">
        <v>43</v>
      </c>
      <c r="C11" s="113" t="s">
        <v>31</v>
      </c>
      <c r="D11" s="115">
        <v>1</v>
      </c>
      <c r="E11" s="152">
        <v>250</v>
      </c>
      <c r="F11" s="107">
        <f>ROUND(E11*$I$1,2)</f>
        <v>312.5</v>
      </c>
      <c r="G11" s="112">
        <f>ROUND(F11*D11,2)</f>
        <v>312.5</v>
      </c>
      <c r="I11" s="167"/>
      <c r="J11" s="164"/>
      <c r="K11" s="167"/>
      <c r="L11" s="168"/>
    </row>
    <row r="12" spans="1:13" s="160" customFormat="1" x14ac:dyDescent="0.2">
      <c r="A12" s="113" t="s">
        <v>55</v>
      </c>
      <c r="B12" s="116" t="s">
        <v>30</v>
      </c>
      <c r="C12" s="113" t="s">
        <v>2</v>
      </c>
      <c r="D12" s="107">
        <v>18</v>
      </c>
      <c r="E12" s="152">
        <v>307.25</v>
      </c>
      <c r="F12" s="107">
        <f t="shared" ref="F12:F14" si="0">ROUND(E12*$I$1,2)</f>
        <v>384.06</v>
      </c>
      <c r="G12" s="112">
        <f t="shared" ref="G12:G14" si="1">ROUND(F12*D12,2)</f>
        <v>6913.08</v>
      </c>
      <c r="H12" s="160" t="s">
        <v>51</v>
      </c>
      <c r="I12" s="168"/>
      <c r="J12" s="164"/>
      <c r="K12" s="167"/>
      <c r="L12" s="168"/>
    </row>
    <row r="13" spans="1:13" s="160" customFormat="1" x14ac:dyDescent="0.2">
      <c r="A13" s="113" t="s">
        <v>1</v>
      </c>
      <c r="B13" s="114" t="s">
        <v>14</v>
      </c>
      <c r="C13" s="113" t="s">
        <v>2</v>
      </c>
      <c r="D13" s="115">
        <v>4.5</v>
      </c>
      <c r="E13" s="152">
        <v>195.91</v>
      </c>
      <c r="F13" s="107">
        <f t="shared" si="0"/>
        <v>244.89</v>
      </c>
      <c r="G13" s="112">
        <f t="shared" si="1"/>
        <v>1102.01</v>
      </c>
      <c r="H13" s="160" t="s">
        <v>52</v>
      </c>
      <c r="I13" s="168"/>
      <c r="J13" s="164"/>
      <c r="K13" s="167"/>
      <c r="L13" s="168"/>
    </row>
    <row r="14" spans="1:13" s="166" customFormat="1" x14ac:dyDescent="0.2">
      <c r="A14" s="113" t="s">
        <v>50</v>
      </c>
      <c r="B14" s="114" t="s">
        <v>58</v>
      </c>
      <c r="C14" s="113" t="s">
        <v>2</v>
      </c>
      <c r="D14" s="115">
        <v>40</v>
      </c>
      <c r="E14" s="152">
        <v>40.799999999999997</v>
      </c>
      <c r="F14" s="107">
        <f t="shared" si="0"/>
        <v>51</v>
      </c>
      <c r="G14" s="112">
        <f t="shared" si="1"/>
        <v>2040</v>
      </c>
      <c r="H14" s="166" t="s">
        <v>59</v>
      </c>
      <c r="I14" s="163"/>
      <c r="J14" s="164"/>
      <c r="K14" s="165"/>
      <c r="L14" s="78"/>
    </row>
    <row r="15" spans="1:13" s="136" customFormat="1" x14ac:dyDescent="0.2">
      <c r="A15" s="169"/>
      <c r="B15" s="170" t="s">
        <v>35</v>
      </c>
      <c r="C15" s="171"/>
      <c r="D15" s="172"/>
      <c r="E15" s="173"/>
      <c r="F15" s="173"/>
      <c r="G15" s="174">
        <f>SUM(G11:G14)</f>
        <v>10367.59</v>
      </c>
      <c r="I15" s="137"/>
      <c r="J15" s="138"/>
      <c r="K15" s="139"/>
      <c r="L15" s="140"/>
    </row>
    <row r="16" spans="1:13" x14ac:dyDescent="0.2">
      <c r="A16" s="120">
        <v>2</v>
      </c>
      <c r="B16" s="109" t="s">
        <v>4</v>
      </c>
      <c r="C16" s="110" t="s">
        <v>19</v>
      </c>
      <c r="D16" s="119"/>
      <c r="E16" s="152"/>
      <c r="F16" s="107"/>
      <c r="G16" s="112"/>
      <c r="I16" s="132"/>
      <c r="J16" s="77"/>
      <c r="K16" s="63"/>
      <c r="L16" s="78"/>
    </row>
    <row r="17" spans="1:12" x14ac:dyDescent="0.2">
      <c r="A17" s="113" t="s">
        <v>56</v>
      </c>
      <c r="B17" s="114" t="s">
        <v>60</v>
      </c>
      <c r="C17" s="113" t="s">
        <v>5</v>
      </c>
      <c r="D17" s="119">
        <v>2</v>
      </c>
      <c r="E17" s="152">
        <v>3084.48</v>
      </c>
      <c r="F17" s="107">
        <f t="shared" ref="F17" si="2">ROUND(E17*$I$1,2)</f>
        <v>3855.6</v>
      </c>
      <c r="G17" s="112">
        <f t="shared" ref="G17" si="3">ROUND(F17*D17,2)</f>
        <v>7711.2</v>
      </c>
      <c r="H17" s="58" t="s">
        <v>61</v>
      </c>
      <c r="I17" s="132"/>
      <c r="J17" s="77"/>
      <c r="K17" s="63"/>
      <c r="L17" s="78"/>
    </row>
    <row r="18" spans="1:12" s="141" customFormat="1" x14ac:dyDescent="0.2">
      <c r="A18" s="171"/>
      <c r="B18" s="170" t="s">
        <v>35</v>
      </c>
      <c r="C18" s="171"/>
      <c r="D18" s="175"/>
      <c r="E18" s="173"/>
      <c r="F18" s="173"/>
      <c r="G18" s="174">
        <f>SUM(G17:G17)</f>
        <v>7711.2</v>
      </c>
      <c r="I18" s="137"/>
      <c r="J18" s="138"/>
      <c r="K18" s="142"/>
      <c r="L18" s="140"/>
    </row>
    <row r="19" spans="1:12" s="160" customFormat="1" x14ac:dyDescent="0.2">
      <c r="A19" s="188">
        <v>3</v>
      </c>
      <c r="B19" s="189" t="s">
        <v>42</v>
      </c>
      <c r="C19" s="190"/>
      <c r="D19" s="119"/>
      <c r="E19" s="152"/>
      <c r="F19" s="107"/>
      <c r="G19" s="112"/>
      <c r="I19" s="163"/>
      <c r="J19" s="164"/>
      <c r="K19" s="167"/>
      <c r="L19" s="168"/>
    </row>
    <row r="20" spans="1:12" s="160" customFormat="1" x14ac:dyDescent="0.2">
      <c r="A20" s="121" t="s">
        <v>39</v>
      </c>
      <c r="B20" s="114" t="s">
        <v>65</v>
      </c>
      <c r="C20" s="123" t="s">
        <v>2</v>
      </c>
      <c r="D20" s="119">
        <v>612</v>
      </c>
      <c r="E20" s="152">
        <v>26.93</v>
      </c>
      <c r="F20" s="107">
        <f t="shared" ref="F20" si="4">ROUND(E20*$I$1,2)</f>
        <v>33.659999999999997</v>
      </c>
      <c r="G20" s="112">
        <f t="shared" ref="G20" si="5">ROUND(F20*D20,2)</f>
        <v>20599.919999999998</v>
      </c>
      <c r="H20" s="160" t="s">
        <v>68</v>
      </c>
      <c r="I20" s="163"/>
      <c r="J20" s="164"/>
      <c r="K20" s="167"/>
      <c r="L20" s="168"/>
    </row>
    <row r="21" spans="1:12" s="5" customFormat="1" x14ac:dyDescent="0.2">
      <c r="A21" s="191"/>
      <c r="B21" s="170" t="s">
        <v>35</v>
      </c>
      <c r="C21" s="191"/>
      <c r="D21" s="192"/>
      <c r="E21" s="173"/>
      <c r="F21" s="173"/>
      <c r="G21" s="174">
        <f>SUM(G20:G20)</f>
        <v>20599.919999999998</v>
      </c>
      <c r="I21" s="193"/>
      <c r="J21" s="194"/>
      <c r="K21" s="195"/>
      <c r="L21" s="140"/>
    </row>
    <row r="22" spans="1:12" s="79" customFormat="1" x14ac:dyDescent="0.2">
      <c r="A22" s="134">
        <v>4</v>
      </c>
      <c r="B22" s="129" t="s">
        <v>6</v>
      </c>
      <c r="C22" s="117"/>
      <c r="D22" s="119"/>
      <c r="E22" s="107"/>
      <c r="F22" s="107"/>
      <c r="G22" s="119"/>
      <c r="I22" s="161"/>
      <c r="J22" s="82"/>
      <c r="K22" s="80"/>
      <c r="L22" s="162"/>
    </row>
    <row r="23" spans="1:12" x14ac:dyDescent="0.2">
      <c r="A23" s="121" t="s">
        <v>57</v>
      </c>
      <c r="B23" s="114" t="s">
        <v>69</v>
      </c>
      <c r="C23" s="113" t="s">
        <v>70</v>
      </c>
      <c r="D23" s="119">
        <v>8</v>
      </c>
      <c r="E23" s="152">
        <v>1875</v>
      </c>
      <c r="F23" s="107">
        <f>ROUND(E23*$I$1,2)</f>
        <v>2343.75</v>
      </c>
      <c r="G23" s="112">
        <f>ROUND(F23*D23,2)</f>
        <v>18750</v>
      </c>
      <c r="I23" s="133"/>
      <c r="J23" s="77"/>
      <c r="K23" s="63"/>
      <c r="L23" s="81"/>
    </row>
    <row r="24" spans="1:12" x14ac:dyDescent="0.2">
      <c r="A24" s="121" t="s">
        <v>15</v>
      </c>
      <c r="B24" s="114" t="s">
        <v>62</v>
      </c>
      <c r="C24" s="113" t="s">
        <v>2</v>
      </c>
      <c r="D24" s="119">
        <v>300</v>
      </c>
      <c r="E24" s="152">
        <v>34.32</v>
      </c>
      <c r="F24" s="107">
        <f t="shared" ref="F24:F26" si="6">ROUND(E24*$I$1,2)</f>
        <v>42.9</v>
      </c>
      <c r="G24" s="112">
        <f t="shared" ref="G24:G26" si="7">ROUND(F24*D24,2)</f>
        <v>12870</v>
      </c>
      <c r="H24" s="160" t="s">
        <v>67</v>
      </c>
      <c r="I24" s="132"/>
      <c r="J24" s="77"/>
      <c r="K24" s="63"/>
      <c r="L24" s="81"/>
    </row>
    <row r="25" spans="1:12" s="79" customFormat="1" x14ac:dyDescent="0.2">
      <c r="A25" s="121" t="s">
        <v>44</v>
      </c>
      <c r="B25" s="114" t="s">
        <v>49</v>
      </c>
      <c r="C25" s="113" t="s">
        <v>33</v>
      </c>
      <c r="D25" s="119">
        <v>52</v>
      </c>
      <c r="E25" s="152">
        <v>65.989999999999995</v>
      </c>
      <c r="F25" s="107">
        <f t="shared" si="6"/>
        <v>82.49</v>
      </c>
      <c r="G25" s="112">
        <f t="shared" si="7"/>
        <v>4289.4799999999996</v>
      </c>
      <c r="H25" s="79" t="s">
        <v>53</v>
      </c>
      <c r="I25" s="132"/>
      <c r="J25" s="77"/>
      <c r="K25" s="80"/>
      <c r="L25" s="78"/>
    </row>
    <row r="26" spans="1:12" s="79" customFormat="1" x14ac:dyDescent="0.2">
      <c r="A26" s="121" t="s">
        <v>66</v>
      </c>
      <c r="B26" s="114" t="s">
        <v>63</v>
      </c>
      <c r="C26" s="113" t="s">
        <v>2</v>
      </c>
      <c r="D26" s="119">
        <v>50</v>
      </c>
      <c r="E26" s="152">
        <v>13.23</v>
      </c>
      <c r="F26" s="107">
        <f t="shared" si="6"/>
        <v>16.54</v>
      </c>
      <c r="G26" s="112">
        <f t="shared" si="7"/>
        <v>827</v>
      </c>
      <c r="H26" s="79" t="s">
        <v>64</v>
      </c>
      <c r="I26" s="132"/>
      <c r="J26" s="77"/>
      <c r="K26" s="80"/>
      <c r="L26" s="78"/>
    </row>
    <row r="27" spans="1:12" s="79" customFormat="1" ht="12" customHeight="1" x14ac:dyDescent="0.2">
      <c r="A27" s="121"/>
      <c r="B27" s="122" t="s">
        <v>40</v>
      </c>
      <c r="C27" s="113"/>
      <c r="D27" s="119"/>
      <c r="E27" s="152"/>
      <c r="F27" s="107"/>
      <c r="G27" s="112"/>
      <c r="I27" s="132"/>
      <c r="J27" s="77"/>
      <c r="K27" s="80"/>
      <c r="L27" s="78"/>
    </row>
    <row r="28" spans="1:12" s="136" customFormat="1" ht="12" customHeight="1" x14ac:dyDescent="0.2">
      <c r="A28" s="171"/>
      <c r="B28" s="170" t="s">
        <v>35</v>
      </c>
      <c r="C28" s="171"/>
      <c r="D28" s="175"/>
      <c r="E28" s="173"/>
      <c r="F28" s="173"/>
      <c r="G28" s="174">
        <f>SUM(G23:G27)</f>
        <v>36736.479999999996</v>
      </c>
      <c r="I28" s="137"/>
      <c r="J28" s="138"/>
      <c r="K28" s="139"/>
      <c r="L28" s="140"/>
    </row>
    <row r="29" spans="1:12" ht="15.75" customHeight="1" x14ac:dyDescent="0.2">
      <c r="A29" s="108">
        <v>5</v>
      </c>
      <c r="B29" s="109" t="s">
        <v>7</v>
      </c>
      <c r="C29" s="110"/>
      <c r="D29" s="119"/>
      <c r="E29" s="152"/>
      <c r="F29" s="107"/>
      <c r="G29" s="112"/>
      <c r="I29" s="132"/>
      <c r="J29" s="77"/>
      <c r="K29" s="63"/>
      <c r="L29" s="81"/>
    </row>
    <row r="30" spans="1:12" x14ac:dyDescent="0.2">
      <c r="A30" s="113" t="s">
        <v>16</v>
      </c>
      <c r="B30" s="114" t="s">
        <v>71</v>
      </c>
      <c r="C30" s="113" t="s">
        <v>3</v>
      </c>
      <c r="D30" s="119">
        <v>25</v>
      </c>
      <c r="E30" s="152">
        <v>29.42</v>
      </c>
      <c r="F30" s="107">
        <f t="shared" ref="F30:F31" si="8">ROUND(E30*$I$1,2)</f>
        <v>36.78</v>
      </c>
      <c r="G30" s="112">
        <f t="shared" ref="G30:G31" si="9">ROUND(F30*D30,2)</f>
        <v>919.5</v>
      </c>
      <c r="H30" s="58" t="s">
        <v>54</v>
      </c>
      <c r="I30" s="132"/>
      <c r="J30" s="77"/>
      <c r="K30" s="63"/>
      <c r="L30" s="78"/>
    </row>
    <row r="31" spans="1:12" x14ac:dyDescent="0.2">
      <c r="A31" s="113" t="s">
        <v>45</v>
      </c>
      <c r="B31" s="114" t="s">
        <v>34</v>
      </c>
      <c r="C31" s="113" t="s">
        <v>2</v>
      </c>
      <c r="D31" s="119">
        <v>1252.5</v>
      </c>
      <c r="E31" s="152">
        <v>1.45</v>
      </c>
      <c r="F31" s="107">
        <f t="shared" si="8"/>
        <v>1.81</v>
      </c>
      <c r="G31" s="112">
        <f t="shared" si="9"/>
        <v>2267.0300000000002</v>
      </c>
      <c r="H31" s="58" t="s">
        <v>54</v>
      </c>
      <c r="I31" s="132"/>
      <c r="J31" s="77"/>
      <c r="K31" s="63"/>
      <c r="L31" s="78"/>
    </row>
    <row r="32" spans="1:12" s="136" customFormat="1" ht="14.25" customHeight="1" x14ac:dyDescent="0.2">
      <c r="A32" s="171"/>
      <c r="B32" s="170" t="s">
        <v>35</v>
      </c>
      <c r="C32" s="171"/>
      <c r="D32" s="175"/>
      <c r="E32" s="173"/>
      <c r="F32" s="173"/>
      <c r="G32" s="174">
        <f>SUM(G30:G31)</f>
        <v>3186.53</v>
      </c>
      <c r="I32" s="137"/>
      <c r="J32" s="138"/>
      <c r="K32" s="139"/>
      <c r="L32" s="140"/>
    </row>
    <row r="33" spans="1:12" s="63" customFormat="1" ht="12" customHeight="1" x14ac:dyDescent="0.2">
      <c r="A33" s="117"/>
      <c r="B33" s="118" t="s">
        <v>36</v>
      </c>
      <c r="C33" s="117"/>
      <c r="D33" s="111"/>
      <c r="E33" s="152"/>
      <c r="F33" s="107"/>
      <c r="G33" s="135">
        <f>SUM(G32+G28+G21+G18+G15)</f>
        <v>78601.719999999987</v>
      </c>
      <c r="I33" s="132"/>
      <c r="J33" s="77"/>
      <c r="L33" s="78"/>
    </row>
    <row r="34" spans="1:12" s="63" customFormat="1" hidden="1" x14ac:dyDescent="0.2">
      <c r="A34" s="124"/>
      <c r="B34" s="125" t="s">
        <v>36</v>
      </c>
      <c r="C34" s="124"/>
      <c r="D34" s="126"/>
      <c r="E34" s="153"/>
      <c r="F34" s="126"/>
      <c r="G34" s="81"/>
      <c r="I34" s="132"/>
      <c r="J34" s="77"/>
      <c r="L34" s="78"/>
    </row>
    <row r="35" spans="1:12" s="80" customFormat="1" hidden="1" x14ac:dyDescent="0.2">
      <c r="A35" s="59"/>
      <c r="B35" s="58"/>
      <c r="C35" s="59"/>
      <c r="D35" s="60"/>
      <c r="E35" s="145"/>
      <c r="F35" s="60"/>
      <c r="G35" s="81"/>
      <c r="I35" s="132"/>
      <c r="J35" s="77"/>
      <c r="L35" s="78"/>
    </row>
    <row r="36" spans="1:12" s="80" customFormat="1" ht="14.25" hidden="1" customHeight="1" x14ac:dyDescent="0.3">
      <c r="A36" s="59"/>
      <c r="B36" s="58"/>
      <c r="C36" s="59"/>
      <c r="D36" s="90"/>
      <c r="E36" s="154"/>
      <c r="F36" s="91"/>
      <c r="G36" s="81"/>
      <c r="I36" s="132"/>
      <c r="J36" s="77"/>
      <c r="L36" s="78"/>
    </row>
    <row r="37" spans="1:12" s="63" customFormat="1" hidden="1" x14ac:dyDescent="0.2">
      <c r="A37" s="59"/>
      <c r="B37" s="79"/>
      <c r="C37" s="79"/>
      <c r="D37" s="79"/>
      <c r="E37" s="155"/>
      <c r="F37" s="79"/>
      <c r="G37" s="81"/>
      <c r="I37" s="132"/>
      <c r="J37" s="77"/>
      <c r="L37" s="64"/>
    </row>
    <row r="38" spans="1:12" s="63" customFormat="1" x14ac:dyDescent="0.2">
      <c r="A38" s="59"/>
      <c r="B38" s="58"/>
      <c r="C38" s="59"/>
      <c r="D38" s="60"/>
      <c r="E38" s="145"/>
      <c r="F38" s="60"/>
      <c r="G38" s="81"/>
      <c r="I38" s="132"/>
      <c r="J38" s="77"/>
      <c r="L38" s="64"/>
    </row>
    <row r="39" spans="1:12" s="63" customFormat="1" x14ac:dyDescent="0.2">
      <c r="A39" s="196"/>
      <c r="B39" s="196"/>
      <c r="C39" s="196"/>
      <c r="D39" s="196"/>
      <c r="E39" s="196"/>
      <c r="F39" s="196"/>
      <c r="G39" s="196"/>
      <c r="I39" s="132"/>
      <c r="J39" s="77"/>
      <c r="L39" s="81"/>
    </row>
    <row r="40" spans="1:12" s="63" customFormat="1" x14ac:dyDescent="0.2">
      <c r="A40" s="196"/>
      <c r="B40" s="197" t="s">
        <v>74</v>
      </c>
      <c r="C40" s="197"/>
      <c r="D40" s="197"/>
      <c r="E40" s="197"/>
      <c r="F40" s="197"/>
      <c r="G40" s="196"/>
      <c r="I40" s="132"/>
      <c r="J40" s="77"/>
      <c r="K40" s="64"/>
      <c r="L40" s="78"/>
    </row>
    <row r="41" spans="1:12" s="80" customFormat="1" x14ac:dyDescent="0.2">
      <c r="A41" s="196"/>
      <c r="B41" s="197" t="s">
        <v>72</v>
      </c>
      <c r="C41" s="197"/>
      <c r="D41" s="197"/>
      <c r="E41" s="197"/>
      <c r="F41" s="197"/>
      <c r="G41" s="196"/>
      <c r="I41" s="132"/>
      <c r="J41" s="77"/>
      <c r="K41" s="64"/>
      <c r="L41" s="78"/>
    </row>
    <row r="42" spans="1:12" s="80" customFormat="1" x14ac:dyDescent="0.2">
      <c r="A42" s="196"/>
      <c r="B42" s="197" t="s">
        <v>73</v>
      </c>
      <c r="C42" s="197"/>
      <c r="D42" s="197"/>
      <c r="E42" s="197"/>
      <c r="F42" s="197"/>
      <c r="G42" s="196"/>
      <c r="I42" s="132"/>
      <c r="J42" s="77"/>
      <c r="L42" s="78"/>
    </row>
    <row r="43" spans="1:12" s="80" customFormat="1" x14ac:dyDescent="0.2">
      <c r="A43" s="196"/>
      <c r="B43" s="197"/>
      <c r="C43" s="197"/>
      <c r="D43" s="197"/>
      <c r="E43" s="197"/>
      <c r="F43" s="197"/>
      <c r="G43" s="196"/>
      <c r="I43" s="132"/>
      <c r="J43" s="77"/>
      <c r="L43" s="78"/>
    </row>
    <row r="44" spans="1:12" s="80" customFormat="1" x14ac:dyDescent="0.2">
      <c r="A44" s="196"/>
      <c r="B44" s="196"/>
      <c r="C44" s="196"/>
      <c r="D44" s="196"/>
      <c r="E44" s="196"/>
      <c r="F44" s="196"/>
      <c r="G44" s="196"/>
      <c r="I44" s="132"/>
      <c r="J44" s="77"/>
      <c r="L44" s="78"/>
    </row>
    <row r="45" spans="1:12" s="63" customFormat="1" x14ac:dyDescent="0.2">
      <c r="A45" s="62"/>
      <c r="C45" s="62"/>
      <c r="D45" s="64"/>
      <c r="E45" s="146"/>
      <c r="F45" s="64"/>
      <c r="G45" s="81"/>
      <c r="I45" s="132"/>
      <c r="J45" s="77"/>
      <c r="L45" s="64"/>
    </row>
    <row r="46" spans="1:12" s="63" customFormat="1" x14ac:dyDescent="0.2">
      <c r="A46" s="62"/>
      <c r="C46" s="62"/>
      <c r="D46" s="64"/>
      <c r="E46" s="146"/>
      <c r="F46" s="64"/>
      <c r="G46" s="81"/>
      <c r="I46" s="132"/>
      <c r="J46" s="77"/>
      <c r="L46" s="64"/>
    </row>
    <row r="47" spans="1:12" s="80" customFormat="1" x14ac:dyDescent="0.2">
      <c r="A47" s="62"/>
      <c r="B47" s="63"/>
      <c r="C47" s="62"/>
      <c r="D47" s="64"/>
      <c r="E47" s="146"/>
      <c r="F47" s="64"/>
      <c r="G47" s="81"/>
      <c r="I47" s="132"/>
      <c r="J47" s="77"/>
      <c r="L47" s="78"/>
    </row>
    <row r="48" spans="1:12" s="63" customFormat="1" x14ac:dyDescent="0.2">
      <c r="A48" s="62"/>
      <c r="C48" s="62"/>
      <c r="D48" s="64"/>
      <c r="E48" s="146"/>
      <c r="F48" s="64"/>
      <c r="G48" s="81"/>
      <c r="I48" s="132"/>
      <c r="J48" s="77"/>
      <c r="L48" s="81"/>
    </row>
    <row r="49" spans="1:12" s="63" customFormat="1" x14ac:dyDescent="0.2">
      <c r="A49" s="62"/>
      <c r="C49" s="62"/>
      <c r="D49" s="64"/>
      <c r="E49" s="146"/>
      <c r="F49" s="64"/>
      <c r="G49" s="81"/>
      <c r="H49" s="80"/>
      <c r="I49" s="132"/>
      <c r="J49" s="77"/>
      <c r="K49" s="80"/>
      <c r="L49" s="78"/>
    </row>
    <row r="50" spans="1:12" s="63" customFormat="1" ht="13.5" customHeight="1" x14ac:dyDescent="0.2">
      <c r="A50" s="62"/>
      <c r="C50" s="62"/>
      <c r="D50" s="64"/>
      <c r="E50" s="146"/>
      <c r="F50" s="64"/>
      <c r="G50" s="81"/>
      <c r="I50" s="132"/>
      <c r="J50" s="77"/>
      <c r="L50" s="64"/>
    </row>
    <row r="51" spans="1:12" s="63" customFormat="1" x14ac:dyDescent="0.2">
      <c r="A51" s="95"/>
      <c r="B51" s="96"/>
      <c r="C51" s="62"/>
      <c r="D51" s="83"/>
      <c r="E51" s="156"/>
      <c r="F51" s="92"/>
      <c r="G51" s="81"/>
      <c r="I51" s="132"/>
      <c r="J51" s="77"/>
      <c r="L51" s="78"/>
    </row>
    <row r="52" spans="1:12" s="63" customFormat="1" x14ac:dyDescent="0.2">
      <c r="A52" s="95"/>
      <c r="B52" s="97"/>
      <c r="C52" s="62"/>
      <c r="D52" s="83"/>
      <c r="E52" s="156"/>
      <c r="F52" s="92"/>
      <c r="G52" s="81"/>
      <c r="I52" s="132"/>
      <c r="J52" s="77"/>
      <c r="L52" s="81"/>
    </row>
    <row r="53" spans="1:12" s="80" customFormat="1" ht="15" customHeight="1" x14ac:dyDescent="0.2">
      <c r="A53" s="98"/>
      <c r="B53" s="99"/>
      <c r="C53" s="98"/>
      <c r="D53" s="81"/>
      <c r="E53" s="156"/>
      <c r="F53" s="92"/>
      <c r="G53" s="81"/>
      <c r="I53" s="132"/>
      <c r="J53" s="77"/>
      <c r="L53" s="78"/>
    </row>
    <row r="54" spans="1:12" s="63" customFormat="1" ht="14.25" customHeight="1" x14ac:dyDescent="0.2">
      <c r="A54" s="98"/>
      <c r="B54" s="99"/>
      <c r="C54" s="98"/>
      <c r="D54" s="83"/>
      <c r="E54" s="156"/>
      <c r="F54" s="92"/>
      <c r="G54" s="81"/>
      <c r="I54" s="132"/>
      <c r="J54" s="77"/>
      <c r="L54" s="78"/>
    </row>
    <row r="55" spans="1:12" s="63" customFormat="1" x14ac:dyDescent="0.2">
      <c r="A55" s="98"/>
      <c r="B55" s="99"/>
      <c r="C55" s="98"/>
      <c r="D55" s="81"/>
      <c r="E55" s="156"/>
      <c r="F55" s="92"/>
      <c r="G55" s="81"/>
      <c r="I55" s="132"/>
      <c r="J55" s="77"/>
      <c r="L55" s="78"/>
    </row>
    <row r="56" spans="1:12" s="63" customFormat="1" x14ac:dyDescent="0.2">
      <c r="A56" s="98"/>
      <c r="B56" s="99"/>
      <c r="C56" s="98"/>
      <c r="D56" s="81"/>
      <c r="E56" s="156"/>
      <c r="F56" s="92"/>
      <c r="G56" s="81"/>
      <c r="I56" s="132"/>
      <c r="J56" s="77"/>
      <c r="L56" s="78"/>
    </row>
    <row r="57" spans="1:12" s="63" customFormat="1" x14ac:dyDescent="0.2">
      <c r="A57" s="98"/>
      <c r="B57" s="99"/>
      <c r="C57" s="98"/>
      <c r="D57" s="83"/>
      <c r="E57" s="156"/>
      <c r="F57" s="92"/>
      <c r="G57" s="106"/>
      <c r="I57" s="132"/>
      <c r="J57" s="77"/>
      <c r="L57" s="78"/>
    </row>
    <row r="58" spans="1:12" s="63" customFormat="1" ht="12" customHeight="1" x14ac:dyDescent="0.2">
      <c r="A58" s="98"/>
      <c r="B58" s="99"/>
      <c r="C58" s="98"/>
      <c r="D58" s="83"/>
      <c r="E58" s="156"/>
      <c r="F58" s="92"/>
      <c r="G58" s="81"/>
      <c r="I58" s="132"/>
      <c r="J58" s="77"/>
      <c r="L58" s="78"/>
    </row>
    <row r="59" spans="1:12" s="63" customFormat="1" x14ac:dyDescent="0.2">
      <c r="A59" s="98"/>
      <c r="B59" s="99"/>
      <c r="C59" s="98"/>
      <c r="D59" s="83"/>
      <c r="E59" s="156"/>
      <c r="F59" s="92"/>
      <c r="G59" s="81"/>
      <c r="I59" s="132"/>
      <c r="J59" s="77"/>
      <c r="L59" s="78"/>
    </row>
    <row r="60" spans="1:12" x14ac:dyDescent="0.2">
      <c r="A60" s="98"/>
      <c r="B60" s="99"/>
      <c r="C60" s="98"/>
      <c r="D60" s="81"/>
      <c r="E60" s="156"/>
      <c r="F60" s="92"/>
      <c r="G60" s="86"/>
      <c r="I60" s="132"/>
      <c r="J60" s="77"/>
      <c r="K60" s="63"/>
      <c r="L60" s="78"/>
    </row>
    <row r="61" spans="1:12" s="79" customFormat="1" ht="21.75" customHeight="1" x14ac:dyDescent="0.2">
      <c r="A61" s="98"/>
      <c r="B61" s="99"/>
      <c r="C61" s="98"/>
      <c r="D61" s="81"/>
      <c r="E61" s="157"/>
      <c r="F61" s="100"/>
      <c r="G61" s="86"/>
      <c r="I61" s="132"/>
      <c r="J61" s="77"/>
      <c r="K61" s="80"/>
      <c r="L61" s="78"/>
    </row>
    <row r="62" spans="1:12" ht="23.25" customHeight="1" x14ac:dyDescent="0.2">
      <c r="A62" s="98"/>
      <c r="B62" s="101"/>
      <c r="C62" s="98"/>
      <c r="D62" s="81"/>
      <c r="E62" s="157"/>
      <c r="F62" s="100"/>
      <c r="G62" s="86"/>
      <c r="I62" s="132"/>
      <c r="J62" s="77"/>
      <c r="K62" s="63"/>
      <c r="L62" s="64"/>
    </row>
    <row r="63" spans="1:12" s="79" customFormat="1" x14ac:dyDescent="0.2">
      <c r="A63" s="98"/>
      <c r="B63" s="101"/>
      <c r="C63" s="98"/>
      <c r="D63" s="83"/>
      <c r="E63" s="156"/>
      <c r="F63" s="92"/>
      <c r="G63" s="86"/>
      <c r="I63" s="132"/>
      <c r="J63" s="77"/>
      <c r="K63" s="80"/>
      <c r="L63" s="78"/>
    </row>
    <row r="64" spans="1:12" s="79" customFormat="1" ht="14.25" customHeight="1" x14ac:dyDescent="0.2">
      <c r="A64" s="98"/>
      <c r="B64" s="99"/>
      <c r="C64" s="98"/>
      <c r="D64" s="83"/>
      <c r="E64" s="156"/>
      <c r="F64" s="92"/>
      <c r="G64" s="86"/>
      <c r="I64" s="132"/>
      <c r="J64" s="77"/>
      <c r="K64" s="80"/>
      <c r="L64" s="78"/>
    </row>
    <row r="65" spans="1:12" x14ac:dyDescent="0.2">
      <c r="A65" s="102"/>
      <c r="B65" s="103"/>
      <c r="C65" s="102"/>
      <c r="D65" s="81"/>
      <c r="E65" s="156"/>
      <c r="F65" s="92"/>
      <c r="G65" s="86"/>
      <c r="I65" s="132"/>
      <c r="J65" s="77"/>
      <c r="K65" s="63"/>
      <c r="L65" s="64"/>
    </row>
    <row r="66" spans="1:12" x14ac:dyDescent="0.2">
      <c r="A66" s="104"/>
      <c r="B66" s="105"/>
      <c r="C66" s="104"/>
      <c r="D66" s="64"/>
      <c r="E66" s="156"/>
      <c r="F66" s="92"/>
      <c r="G66" s="86"/>
      <c r="I66" s="132"/>
      <c r="J66" s="77"/>
      <c r="K66" s="63"/>
      <c r="L66" s="81"/>
    </row>
    <row r="67" spans="1:12" x14ac:dyDescent="0.2">
      <c r="A67" s="62"/>
      <c r="B67" s="63"/>
      <c r="C67" s="62"/>
      <c r="D67" s="64"/>
      <c r="E67" s="146"/>
      <c r="F67" s="64"/>
      <c r="G67" s="86"/>
      <c r="I67" s="132"/>
      <c r="J67" s="77"/>
      <c r="K67" s="63"/>
      <c r="L67" s="81"/>
    </row>
    <row r="68" spans="1:12" s="79" customFormat="1" x14ac:dyDescent="0.2">
      <c r="A68" s="62"/>
      <c r="B68" s="63"/>
      <c r="C68" s="62"/>
      <c r="D68" s="64"/>
      <c r="E68" s="146"/>
      <c r="F68" s="64"/>
      <c r="G68" s="86"/>
      <c r="I68" s="132"/>
      <c r="J68" s="77"/>
      <c r="K68" s="80"/>
      <c r="L68" s="78"/>
    </row>
    <row r="69" spans="1:12" ht="11.25" customHeight="1" x14ac:dyDescent="0.2">
      <c r="G69" s="86"/>
      <c r="I69" s="132"/>
      <c r="J69" s="77"/>
      <c r="K69" s="63"/>
      <c r="L69" s="78"/>
    </row>
    <row r="70" spans="1:12" x14ac:dyDescent="0.2">
      <c r="G70" s="86"/>
      <c r="I70" s="132"/>
      <c r="J70" s="77"/>
      <c r="K70" s="63"/>
      <c r="L70" s="78"/>
    </row>
    <row r="71" spans="1:12" ht="13.5" customHeight="1" x14ac:dyDescent="0.2">
      <c r="G71" s="86"/>
      <c r="I71" s="132"/>
      <c r="J71" s="77"/>
      <c r="K71" s="63"/>
      <c r="L71" s="78"/>
    </row>
    <row r="72" spans="1:12" x14ac:dyDescent="0.2">
      <c r="G72" s="86"/>
      <c r="I72" s="132"/>
      <c r="J72" s="77"/>
      <c r="K72" s="63"/>
      <c r="L72" s="78"/>
    </row>
    <row r="73" spans="1:12" x14ac:dyDescent="0.2">
      <c r="G73" s="86"/>
      <c r="I73" s="132"/>
      <c r="J73" s="77"/>
      <c r="K73" s="63"/>
      <c r="L73" s="78"/>
    </row>
    <row r="74" spans="1:12" x14ac:dyDescent="0.2">
      <c r="G74" s="86"/>
      <c r="I74" s="132"/>
      <c r="J74" s="77"/>
      <c r="K74" s="63"/>
      <c r="L74" s="81"/>
    </row>
    <row r="75" spans="1:12" s="79" customFormat="1" x14ac:dyDescent="0.2">
      <c r="A75" s="59"/>
      <c r="B75" s="58"/>
      <c r="C75" s="59"/>
      <c r="D75" s="60"/>
      <c r="E75" s="145"/>
      <c r="F75" s="60"/>
      <c r="G75" s="86"/>
      <c r="I75" s="132"/>
      <c r="J75" s="77"/>
      <c r="K75" s="80"/>
      <c r="L75" s="78"/>
    </row>
    <row r="76" spans="1:12" s="79" customFormat="1" x14ac:dyDescent="0.2">
      <c r="A76" s="59"/>
      <c r="B76" s="58"/>
      <c r="C76" s="59"/>
      <c r="D76" s="60"/>
      <c r="E76" s="145"/>
      <c r="F76" s="60"/>
      <c r="G76" s="86"/>
      <c r="I76" s="132"/>
      <c r="J76" s="77"/>
      <c r="K76" s="80"/>
      <c r="L76" s="78"/>
    </row>
    <row r="77" spans="1:12" x14ac:dyDescent="0.2">
      <c r="G77" s="86"/>
      <c r="I77" s="132"/>
      <c r="J77" s="77"/>
      <c r="K77" s="63"/>
      <c r="L77" s="78"/>
    </row>
    <row r="78" spans="1:12" x14ac:dyDescent="0.2">
      <c r="G78" s="86"/>
      <c r="I78" s="132"/>
      <c r="J78" s="77"/>
      <c r="K78" s="63"/>
      <c r="L78" s="78"/>
    </row>
    <row r="79" spans="1:12" s="79" customFormat="1" x14ac:dyDescent="0.2">
      <c r="A79" s="59"/>
      <c r="B79" s="58"/>
      <c r="C79" s="59"/>
      <c r="D79" s="60"/>
      <c r="E79" s="145"/>
      <c r="F79" s="60"/>
      <c r="G79" s="86"/>
      <c r="I79" s="132"/>
      <c r="J79" s="77"/>
      <c r="K79" s="80"/>
      <c r="L79" s="78"/>
    </row>
    <row r="80" spans="1:12" s="79" customFormat="1" x14ac:dyDescent="0.2">
      <c r="A80" s="59"/>
      <c r="B80" s="58"/>
      <c r="C80" s="59"/>
      <c r="D80" s="60"/>
      <c r="E80" s="145"/>
      <c r="F80" s="60"/>
      <c r="G80" s="86"/>
      <c r="I80" s="132"/>
      <c r="J80" s="77"/>
      <c r="K80" s="80"/>
      <c r="L80" s="78"/>
    </row>
    <row r="81" spans="1:12" s="79" customFormat="1" x14ac:dyDescent="0.2">
      <c r="A81" s="59"/>
      <c r="B81" s="58"/>
      <c r="C81" s="59"/>
      <c r="D81" s="60"/>
      <c r="E81" s="145"/>
      <c r="F81" s="60"/>
      <c r="G81" s="86"/>
      <c r="I81" s="132"/>
      <c r="J81" s="77"/>
      <c r="K81" s="80"/>
      <c r="L81" s="78"/>
    </row>
    <row r="82" spans="1:12" x14ac:dyDescent="0.2">
      <c r="G82" s="86"/>
      <c r="I82" s="132"/>
      <c r="J82" s="77"/>
      <c r="K82" s="63"/>
      <c r="L82" s="81"/>
    </row>
    <row r="83" spans="1:12" s="79" customFormat="1" x14ac:dyDescent="0.2">
      <c r="A83" s="59"/>
      <c r="B83" s="58"/>
      <c r="C83" s="59"/>
      <c r="D83" s="60"/>
      <c r="E83" s="145"/>
      <c r="F83" s="60"/>
      <c r="G83" s="86"/>
      <c r="I83" s="132"/>
      <c r="J83" s="77"/>
      <c r="K83" s="80"/>
      <c r="L83" s="78"/>
    </row>
    <row r="84" spans="1:12" s="79" customFormat="1" x14ac:dyDescent="0.2">
      <c r="A84" s="59"/>
      <c r="B84" s="58"/>
      <c r="C84" s="59"/>
      <c r="D84" s="60"/>
      <c r="E84" s="145"/>
      <c r="F84" s="60"/>
      <c r="G84" s="86"/>
      <c r="I84" s="132"/>
      <c r="J84" s="77"/>
      <c r="K84" s="80"/>
      <c r="L84" s="78"/>
    </row>
    <row r="85" spans="1:12" x14ac:dyDescent="0.2">
      <c r="G85" s="86"/>
      <c r="I85" s="132"/>
      <c r="J85" s="77"/>
      <c r="K85" s="63"/>
      <c r="L85" s="64"/>
    </row>
    <row r="86" spans="1:12" x14ac:dyDescent="0.2">
      <c r="G86" s="86"/>
      <c r="I86" s="132"/>
      <c r="J86" s="77"/>
      <c r="K86" s="63"/>
      <c r="L86" s="81"/>
    </row>
    <row r="87" spans="1:12" s="79" customFormat="1" x14ac:dyDescent="0.2">
      <c r="A87" s="59"/>
      <c r="B87" s="58"/>
      <c r="C87" s="59"/>
      <c r="D87" s="60"/>
      <c r="E87" s="145"/>
      <c r="F87" s="60"/>
      <c r="G87" s="86"/>
      <c r="I87" s="132"/>
      <c r="J87" s="77"/>
      <c r="K87" s="80"/>
      <c r="L87" s="78"/>
    </row>
    <row r="88" spans="1:12" s="79" customFormat="1" x14ac:dyDescent="0.2">
      <c r="A88" s="59"/>
      <c r="B88" s="58"/>
      <c r="C88" s="59"/>
      <c r="D88" s="60"/>
      <c r="E88" s="145"/>
      <c r="F88" s="60"/>
      <c r="G88" s="86"/>
      <c r="I88" s="132"/>
      <c r="J88" s="77"/>
      <c r="K88" s="80"/>
      <c r="L88" s="78"/>
    </row>
    <row r="89" spans="1:12" s="79" customFormat="1" x14ac:dyDescent="0.2">
      <c r="A89" s="59"/>
      <c r="B89" s="58"/>
      <c r="C89" s="59"/>
      <c r="D89" s="60"/>
      <c r="E89" s="145"/>
      <c r="F89" s="60"/>
      <c r="G89" s="86"/>
      <c r="I89" s="132"/>
      <c r="J89" s="77"/>
      <c r="K89" s="80"/>
      <c r="L89" s="78"/>
    </row>
    <row r="90" spans="1:12" s="79" customFormat="1" x14ac:dyDescent="0.2">
      <c r="A90" s="59"/>
      <c r="B90" s="58"/>
      <c r="C90" s="59"/>
      <c r="D90" s="60"/>
      <c r="E90" s="145"/>
      <c r="F90" s="60"/>
      <c r="G90" s="86"/>
      <c r="I90" s="132"/>
      <c r="J90" s="77"/>
      <c r="K90" s="80"/>
      <c r="L90" s="78"/>
    </row>
    <row r="91" spans="1:12" s="79" customFormat="1" x14ac:dyDescent="0.2">
      <c r="A91" s="59"/>
      <c r="B91" s="58"/>
      <c r="C91" s="59"/>
      <c r="D91" s="60"/>
      <c r="E91" s="145"/>
      <c r="F91" s="60"/>
      <c r="G91" s="86"/>
      <c r="I91" s="132"/>
      <c r="J91" s="77"/>
      <c r="K91" s="80"/>
      <c r="L91" s="78"/>
    </row>
    <row r="92" spans="1:12" s="79" customFormat="1" x14ac:dyDescent="0.2">
      <c r="A92" s="59"/>
      <c r="B92" s="58"/>
      <c r="C92" s="59"/>
      <c r="D92" s="60"/>
      <c r="E92" s="145"/>
      <c r="F92" s="60"/>
      <c r="G92" s="86"/>
      <c r="I92" s="132"/>
      <c r="J92" s="77"/>
      <c r="K92" s="80"/>
      <c r="L92" s="78"/>
    </row>
    <row r="93" spans="1:12" x14ac:dyDescent="0.2">
      <c r="G93" s="86"/>
      <c r="I93" s="132"/>
      <c r="J93" s="77"/>
      <c r="K93" s="63"/>
      <c r="L93" s="64"/>
    </row>
    <row r="94" spans="1:12" x14ac:dyDescent="0.2">
      <c r="G94" s="86"/>
      <c r="I94" s="132"/>
      <c r="J94" s="77"/>
      <c r="K94" s="63"/>
      <c r="L94" s="64"/>
    </row>
    <row r="95" spans="1:12" x14ac:dyDescent="0.2">
      <c r="G95" s="86"/>
      <c r="I95" s="132"/>
      <c r="J95" s="77"/>
      <c r="K95" s="63"/>
      <c r="L95" s="64"/>
    </row>
    <row r="96" spans="1:12" x14ac:dyDescent="0.2">
      <c r="G96" s="86"/>
      <c r="I96" s="132"/>
      <c r="J96" s="77"/>
      <c r="K96" s="63"/>
      <c r="L96" s="64"/>
    </row>
    <row r="97" spans="1:12" x14ac:dyDescent="0.2">
      <c r="G97" s="86"/>
      <c r="I97" s="132"/>
      <c r="J97" s="77"/>
      <c r="K97" s="63"/>
      <c r="L97" s="64"/>
    </row>
    <row r="98" spans="1:12" x14ac:dyDescent="0.2">
      <c r="G98" s="86"/>
      <c r="I98" s="132"/>
      <c r="J98" s="77"/>
      <c r="K98" s="63"/>
      <c r="L98" s="64"/>
    </row>
    <row r="99" spans="1:12" x14ac:dyDescent="0.2">
      <c r="G99" s="86"/>
      <c r="I99" s="132"/>
      <c r="J99" s="77"/>
      <c r="K99" s="63"/>
      <c r="L99" s="64"/>
    </row>
    <row r="100" spans="1:12" x14ac:dyDescent="0.2">
      <c r="G100" s="86"/>
      <c r="I100" s="132"/>
      <c r="J100" s="77"/>
      <c r="K100" s="63"/>
      <c r="L100" s="81"/>
    </row>
    <row r="101" spans="1:12" s="79" customFormat="1" x14ac:dyDescent="0.2">
      <c r="A101" s="59"/>
      <c r="B101" s="58"/>
      <c r="C101" s="59"/>
      <c r="D101" s="60"/>
      <c r="E101" s="145"/>
      <c r="F101" s="60"/>
      <c r="G101" s="86"/>
      <c r="I101" s="132"/>
      <c r="J101" s="77"/>
      <c r="K101" s="80"/>
      <c r="L101" s="78"/>
    </row>
    <row r="102" spans="1:12" x14ac:dyDescent="0.2">
      <c r="G102" s="86"/>
      <c r="I102" s="132"/>
      <c r="J102" s="77"/>
      <c r="K102" s="63"/>
      <c r="L102" s="64"/>
    </row>
    <row r="103" spans="1:12" x14ac:dyDescent="0.2">
      <c r="G103" s="86"/>
      <c r="I103" s="132"/>
      <c r="J103" s="77"/>
      <c r="K103" s="63"/>
      <c r="L103" s="64"/>
    </row>
    <row r="104" spans="1:12" s="79" customFormat="1" x14ac:dyDescent="0.2">
      <c r="A104" s="59"/>
      <c r="B104" s="58"/>
      <c r="C104" s="59"/>
      <c r="D104" s="60"/>
      <c r="E104" s="145"/>
      <c r="F104" s="60"/>
      <c r="G104" s="86"/>
      <c r="I104" s="82"/>
      <c r="J104" s="80"/>
      <c r="K104" s="80"/>
      <c r="L104" s="83"/>
    </row>
    <row r="105" spans="1:12" x14ac:dyDescent="0.2">
      <c r="G105" s="86"/>
      <c r="I105" s="77"/>
      <c r="J105" s="63"/>
      <c r="K105" s="63"/>
      <c r="L105" s="81"/>
    </row>
    <row r="106" spans="1:12" x14ac:dyDescent="0.2">
      <c r="G106" s="86"/>
      <c r="I106" s="77"/>
      <c r="J106" s="63"/>
      <c r="K106" s="63"/>
      <c r="L106" s="81"/>
    </row>
    <row r="107" spans="1:12" x14ac:dyDescent="0.2">
      <c r="G107" s="86"/>
      <c r="I107" s="63"/>
      <c r="J107" s="63"/>
      <c r="K107" s="63"/>
      <c r="L107" s="64"/>
    </row>
    <row r="108" spans="1:12" ht="7.5" customHeight="1" x14ac:dyDescent="0.2">
      <c r="G108" s="86"/>
      <c r="I108" s="63"/>
      <c r="J108" s="63"/>
      <c r="K108" s="63"/>
      <c r="L108" s="64"/>
    </row>
    <row r="109" spans="1:12" x14ac:dyDescent="0.2">
      <c r="G109" s="86"/>
      <c r="I109" s="63"/>
      <c r="J109" s="63"/>
      <c r="K109" s="63"/>
      <c r="L109" s="64"/>
    </row>
    <row r="110" spans="1:12" x14ac:dyDescent="0.2">
      <c r="G110" s="86"/>
      <c r="I110" s="63"/>
      <c r="J110" s="63"/>
      <c r="K110" s="63"/>
      <c r="L110" s="64"/>
    </row>
    <row r="111" spans="1:12" x14ac:dyDescent="0.2">
      <c r="G111" s="86"/>
      <c r="I111" s="63"/>
      <c r="J111" s="63"/>
      <c r="K111" s="63"/>
      <c r="L111" s="64"/>
    </row>
    <row r="112" spans="1:12" x14ac:dyDescent="0.2">
      <c r="G112" s="86"/>
      <c r="I112" s="63"/>
      <c r="J112" s="63"/>
      <c r="K112" s="63"/>
      <c r="L112" s="64"/>
    </row>
    <row r="113" spans="7:12" x14ac:dyDescent="0.2">
      <c r="G113" s="86"/>
      <c r="I113" s="63"/>
      <c r="J113" s="63"/>
      <c r="K113" s="63"/>
      <c r="L113" s="64"/>
    </row>
    <row r="114" spans="7:12" x14ac:dyDescent="0.2">
      <c r="G114" s="86"/>
      <c r="I114" s="63"/>
      <c r="J114" s="63"/>
      <c r="K114" s="63"/>
      <c r="L114" s="64"/>
    </row>
    <row r="115" spans="7:12" x14ac:dyDescent="0.2">
      <c r="G115" s="86"/>
      <c r="I115" s="63"/>
      <c r="J115" s="63"/>
      <c r="K115" s="63"/>
      <c r="L115" s="64"/>
    </row>
    <row r="116" spans="7:12" x14ac:dyDescent="0.2">
      <c r="G116" s="86"/>
      <c r="I116" s="63"/>
      <c r="J116" s="63"/>
      <c r="K116" s="63"/>
      <c r="L116" s="64"/>
    </row>
    <row r="117" spans="7:12" x14ac:dyDescent="0.2">
      <c r="G117" s="86"/>
      <c r="I117" s="63"/>
      <c r="J117" s="63"/>
      <c r="K117" s="63"/>
      <c r="L117" s="64"/>
    </row>
    <row r="118" spans="7:12" x14ac:dyDescent="0.2">
      <c r="G118" s="86"/>
      <c r="I118" s="63"/>
      <c r="J118" s="63"/>
      <c r="K118" s="63"/>
      <c r="L118" s="64"/>
    </row>
    <row r="119" spans="7:12" x14ac:dyDescent="0.2">
      <c r="G119" s="86"/>
      <c r="I119" s="63"/>
      <c r="J119" s="63"/>
      <c r="K119" s="63"/>
      <c r="L119" s="64"/>
    </row>
    <row r="120" spans="7:12" x14ac:dyDescent="0.2">
      <c r="G120" s="86"/>
      <c r="I120" s="63"/>
      <c r="J120" s="63"/>
      <c r="K120" s="63"/>
      <c r="L120" s="64"/>
    </row>
    <row r="121" spans="7:12" x14ac:dyDescent="0.2">
      <c r="G121" s="86"/>
      <c r="I121" s="63"/>
      <c r="J121" s="63"/>
      <c r="K121" s="63"/>
      <c r="L121" s="64"/>
    </row>
    <row r="122" spans="7:12" x14ac:dyDescent="0.2">
      <c r="G122" s="86"/>
      <c r="I122" s="63"/>
      <c r="J122" s="63"/>
      <c r="K122" s="63"/>
      <c r="L122" s="64"/>
    </row>
    <row r="123" spans="7:12" x14ac:dyDescent="0.2">
      <c r="G123" s="86"/>
      <c r="I123" s="63"/>
      <c r="J123" s="63"/>
      <c r="K123" s="63"/>
      <c r="L123" s="64"/>
    </row>
    <row r="124" spans="7:12" x14ac:dyDescent="0.2">
      <c r="G124" s="86"/>
      <c r="I124" s="63"/>
      <c r="J124" s="63"/>
      <c r="K124" s="63"/>
      <c r="L124" s="64"/>
    </row>
    <row r="125" spans="7:12" x14ac:dyDescent="0.2">
      <c r="G125" s="86"/>
      <c r="I125" s="63"/>
      <c r="J125" s="63"/>
      <c r="K125" s="63"/>
      <c r="L125" s="64"/>
    </row>
    <row r="126" spans="7:12" x14ac:dyDescent="0.2">
      <c r="G126" s="86"/>
      <c r="I126" s="63"/>
      <c r="J126" s="63"/>
      <c r="K126" s="63"/>
      <c r="L126" s="64"/>
    </row>
    <row r="127" spans="7:12" x14ac:dyDescent="0.2">
      <c r="I127" s="63"/>
      <c r="J127" s="63"/>
      <c r="K127" s="63"/>
      <c r="L127" s="64"/>
    </row>
    <row r="128" spans="7:12" x14ac:dyDescent="0.2">
      <c r="I128" s="63"/>
      <c r="J128" s="63"/>
      <c r="K128" s="63"/>
      <c r="L128" s="64"/>
    </row>
    <row r="129" spans="9:12" x14ac:dyDescent="0.2">
      <c r="I129" s="63"/>
      <c r="J129" s="63"/>
      <c r="K129" s="63"/>
      <c r="L129" s="64"/>
    </row>
    <row r="130" spans="9:12" x14ac:dyDescent="0.2">
      <c r="I130" s="63"/>
      <c r="J130" s="63"/>
      <c r="K130" s="63"/>
      <c r="L130" s="64"/>
    </row>
    <row r="131" spans="9:12" x14ac:dyDescent="0.2">
      <c r="I131" s="63"/>
      <c r="J131" s="63"/>
      <c r="K131" s="63"/>
      <c r="L131" s="64"/>
    </row>
    <row r="132" spans="9:12" x14ac:dyDescent="0.2">
      <c r="I132" s="63"/>
      <c r="J132" s="63"/>
      <c r="K132" s="63"/>
      <c r="L132" s="64"/>
    </row>
    <row r="133" spans="9:12" x14ac:dyDescent="0.2">
      <c r="I133" s="63"/>
      <c r="J133" s="63"/>
      <c r="K133" s="63"/>
      <c r="L133" s="64"/>
    </row>
    <row r="134" spans="9:12" x14ac:dyDescent="0.2">
      <c r="I134" s="63"/>
      <c r="J134" s="63"/>
      <c r="K134" s="63"/>
      <c r="L134" s="64"/>
    </row>
    <row r="135" spans="9:12" x14ac:dyDescent="0.2">
      <c r="I135" s="63"/>
      <c r="J135" s="63"/>
      <c r="K135" s="63"/>
      <c r="L135" s="64"/>
    </row>
    <row r="136" spans="9:12" x14ac:dyDescent="0.2">
      <c r="I136" s="63"/>
      <c r="J136" s="63"/>
      <c r="K136" s="63"/>
      <c r="L136" s="64"/>
    </row>
    <row r="137" spans="9:12" x14ac:dyDescent="0.2">
      <c r="I137" s="63"/>
      <c r="J137" s="63"/>
      <c r="K137" s="63"/>
      <c r="L137" s="64"/>
    </row>
    <row r="138" spans="9:12" x14ac:dyDescent="0.2">
      <c r="I138" s="63"/>
      <c r="J138" s="63"/>
      <c r="K138" s="63"/>
      <c r="L138" s="64"/>
    </row>
    <row r="139" spans="9:12" x14ac:dyDescent="0.2">
      <c r="I139" s="63"/>
      <c r="J139" s="63"/>
      <c r="K139" s="63"/>
      <c r="L139" s="64"/>
    </row>
    <row r="140" spans="9:12" x14ac:dyDescent="0.2">
      <c r="I140" s="63"/>
      <c r="J140" s="63"/>
      <c r="K140" s="63"/>
      <c r="L140" s="64"/>
    </row>
    <row r="141" spans="9:12" x14ac:dyDescent="0.2">
      <c r="I141" s="63"/>
      <c r="J141" s="63"/>
      <c r="K141" s="63"/>
      <c r="L141" s="64"/>
    </row>
    <row r="142" spans="9:12" x14ac:dyDescent="0.2">
      <c r="I142" s="63"/>
      <c r="J142" s="63"/>
      <c r="K142" s="63"/>
      <c r="L142" s="64"/>
    </row>
    <row r="143" spans="9:12" x14ac:dyDescent="0.2">
      <c r="I143" s="63"/>
      <c r="J143" s="63"/>
      <c r="K143" s="63"/>
      <c r="L143" s="64"/>
    </row>
    <row r="144" spans="9:12" x14ac:dyDescent="0.2">
      <c r="I144" s="63"/>
      <c r="J144" s="63"/>
      <c r="K144" s="63"/>
      <c r="L144" s="64"/>
    </row>
    <row r="145" spans="9:12" x14ac:dyDescent="0.2">
      <c r="I145" s="63"/>
      <c r="J145" s="63"/>
      <c r="K145" s="63"/>
      <c r="L145" s="64"/>
    </row>
    <row r="146" spans="9:12" x14ac:dyDescent="0.2">
      <c r="I146" s="63"/>
      <c r="J146" s="63"/>
      <c r="K146" s="63"/>
      <c r="L146" s="64"/>
    </row>
    <row r="147" spans="9:12" x14ac:dyDescent="0.2">
      <c r="I147" s="63"/>
      <c r="J147" s="63"/>
      <c r="K147" s="63"/>
      <c r="L147" s="64"/>
    </row>
    <row r="148" spans="9:12" x14ac:dyDescent="0.2">
      <c r="I148" s="63"/>
      <c r="J148" s="63"/>
      <c r="K148" s="63"/>
      <c r="L148" s="64"/>
    </row>
    <row r="149" spans="9:12" x14ac:dyDescent="0.2">
      <c r="I149" s="63"/>
      <c r="J149" s="63"/>
      <c r="K149" s="63"/>
      <c r="L149" s="64"/>
    </row>
    <row r="150" spans="9:12" x14ac:dyDescent="0.2">
      <c r="I150" s="63"/>
      <c r="J150" s="63"/>
      <c r="K150" s="63"/>
      <c r="L150" s="64"/>
    </row>
    <row r="151" spans="9:12" x14ac:dyDescent="0.2">
      <c r="I151" s="63"/>
      <c r="J151" s="63"/>
      <c r="K151" s="63"/>
      <c r="L151" s="64"/>
    </row>
    <row r="152" spans="9:12" x14ac:dyDescent="0.2">
      <c r="I152" s="63"/>
      <c r="J152" s="63"/>
      <c r="K152" s="63"/>
      <c r="L152" s="64"/>
    </row>
    <row r="153" spans="9:12" x14ac:dyDescent="0.2">
      <c r="I153" s="63"/>
      <c r="J153" s="63"/>
      <c r="K153" s="63"/>
      <c r="L153" s="64"/>
    </row>
    <row r="154" spans="9:12" x14ac:dyDescent="0.2">
      <c r="I154" s="63"/>
      <c r="J154" s="63"/>
      <c r="K154" s="63"/>
      <c r="L154" s="64"/>
    </row>
    <row r="155" spans="9:12" x14ac:dyDescent="0.2">
      <c r="I155" s="63"/>
      <c r="J155" s="63"/>
      <c r="K155" s="63"/>
      <c r="L155" s="64"/>
    </row>
    <row r="156" spans="9:12" x14ac:dyDescent="0.2">
      <c r="I156" s="63"/>
      <c r="J156" s="63"/>
      <c r="K156" s="63"/>
      <c r="L156" s="64"/>
    </row>
    <row r="157" spans="9:12" x14ac:dyDescent="0.2">
      <c r="I157" s="63"/>
      <c r="J157" s="63"/>
      <c r="K157" s="63"/>
      <c r="L157" s="64"/>
    </row>
    <row r="158" spans="9:12" x14ac:dyDescent="0.2">
      <c r="I158" s="63"/>
      <c r="J158" s="63"/>
      <c r="K158" s="63"/>
      <c r="L158" s="64"/>
    </row>
    <row r="159" spans="9:12" x14ac:dyDescent="0.2">
      <c r="I159" s="63"/>
      <c r="J159" s="63"/>
      <c r="K159" s="63"/>
      <c r="L159" s="64"/>
    </row>
    <row r="160" spans="9:12" x14ac:dyDescent="0.2">
      <c r="I160" s="63"/>
      <c r="J160" s="63"/>
      <c r="K160" s="63"/>
      <c r="L160" s="64"/>
    </row>
    <row r="161" spans="9:12" x14ac:dyDescent="0.2">
      <c r="I161" s="63"/>
      <c r="J161" s="63"/>
      <c r="K161" s="63"/>
      <c r="L161" s="64"/>
    </row>
    <row r="162" spans="9:12" x14ac:dyDescent="0.2">
      <c r="I162" s="63"/>
      <c r="J162" s="63"/>
      <c r="K162" s="63"/>
      <c r="L162" s="64"/>
    </row>
    <row r="163" spans="9:12" x14ac:dyDescent="0.2">
      <c r="I163" s="63"/>
      <c r="J163" s="63"/>
      <c r="K163" s="63"/>
      <c r="L163" s="64"/>
    </row>
    <row r="164" spans="9:12" x14ac:dyDescent="0.2">
      <c r="I164" s="63"/>
      <c r="J164" s="63"/>
      <c r="K164" s="63"/>
      <c r="L164" s="64"/>
    </row>
    <row r="165" spans="9:12" x14ac:dyDescent="0.2">
      <c r="I165" s="63"/>
      <c r="J165" s="63"/>
      <c r="K165" s="63"/>
      <c r="L165" s="64"/>
    </row>
    <row r="166" spans="9:12" x14ac:dyDescent="0.2">
      <c r="I166" s="63"/>
      <c r="J166" s="63"/>
      <c r="K166" s="63"/>
      <c r="L166" s="64"/>
    </row>
    <row r="167" spans="9:12" x14ac:dyDescent="0.2">
      <c r="I167" s="63"/>
      <c r="J167" s="63"/>
      <c r="K167" s="63"/>
      <c r="L167" s="64"/>
    </row>
    <row r="168" spans="9:12" x14ac:dyDescent="0.2">
      <c r="I168" s="63"/>
      <c r="J168" s="63"/>
      <c r="K168" s="63"/>
      <c r="L168" s="64"/>
    </row>
    <row r="169" spans="9:12" x14ac:dyDescent="0.2">
      <c r="I169" s="63"/>
      <c r="J169" s="63"/>
      <c r="K169" s="63"/>
      <c r="L169" s="64"/>
    </row>
    <row r="170" spans="9:12" x14ac:dyDescent="0.2">
      <c r="I170" s="63"/>
      <c r="J170" s="63"/>
      <c r="K170" s="63"/>
      <c r="L170" s="64"/>
    </row>
    <row r="171" spans="9:12" x14ac:dyDescent="0.2">
      <c r="I171" s="63"/>
      <c r="J171" s="63"/>
      <c r="K171" s="63"/>
      <c r="L171" s="64"/>
    </row>
    <row r="172" spans="9:12" x14ac:dyDescent="0.2">
      <c r="I172" s="63"/>
      <c r="J172" s="63"/>
      <c r="K172" s="63"/>
      <c r="L172" s="64"/>
    </row>
    <row r="173" spans="9:12" x14ac:dyDescent="0.2">
      <c r="I173" s="63"/>
      <c r="J173" s="63"/>
      <c r="K173" s="63"/>
      <c r="L173" s="64"/>
    </row>
    <row r="174" spans="9:12" x14ac:dyDescent="0.2">
      <c r="I174" s="63"/>
      <c r="J174" s="63"/>
      <c r="K174" s="63"/>
      <c r="L174" s="64"/>
    </row>
    <row r="175" spans="9:12" x14ac:dyDescent="0.2">
      <c r="I175" s="63"/>
      <c r="J175" s="63"/>
      <c r="K175" s="63"/>
      <c r="L175" s="64"/>
    </row>
    <row r="176" spans="9:12" x14ac:dyDescent="0.2">
      <c r="I176" s="63"/>
      <c r="J176" s="63"/>
      <c r="K176" s="63"/>
      <c r="L176" s="64"/>
    </row>
    <row r="177" spans="9:12" x14ac:dyDescent="0.2">
      <c r="I177" s="63"/>
      <c r="J177" s="63"/>
      <c r="K177" s="63"/>
      <c r="L177" s="64"/>
    </row>
    <row r="178" spans="9:12" x14ac:dyDescent="0.2">
      <c r="I178" s="63"/>
      <c r="J178" s="63"/>
      <c r="K178" s="63"/>
      <c r="L178" s="64"/>
    </row>
    <row r="179" spans="9:12" x14ac:dyDescent="0.2">
      <c r="I179" s="63"/>
      <c r="J179" s="63"/>
      <c r="K179" s="63"/>
      <c r="L179" s="64"/>
    </row>
    <row r="180" spans="9:12" x14ac:dyDescent="0.2">
      <c r="I180" s="63"/>
      <c r="J180" s="63"/>
      <c r="K180" s="63"/>
      <c r="L180" s="64"/>
    </row>
    <row r="181" spans="9:12" x14ac:dyDescent="0.2">
      <c r="I181" s="63"/>
      <c r="J181" s="63"/>
      <c r="K181" s="63"/>
      <c r="L181" s="64"/>
    </row>
    <row r="182" spans="9:12" x14ac:dyDescent="0.2">
      <c r="I182" s="63"/>
      <c r="J182" s="63"/>
      <c r="K182" s="63"/>
      <c r="L182" s="64"/>
    </row>
    <row r="183" spans="9:12" x14ac:dyDescent="0.2">
      <c r="I183" s="63"/>
      <c r="J183" s="63"/>
      <c r="K183" s="63"/>
      <c r="L183" s="64"/>
    </row>
    <row r="184" spans="9:12" x14ac:dyDescent="0.2">
      <c r="I184" s="63"/>
      <c r="J184" s="63"/>
      <c r="K184" s="63"/>
      <c r="L184" s="64"/>
    </row>
    <row r="185" spans="9:12" x14ac:dyDescent="0.2">
      <c r="I185" s="63"/>
      <c r="J185" s="63"/>
      <c r="K185" s="63"/>
      <c r="L185" s="64"/>
    </row>
    <row r="186" spans="9:12" x14ac:dyDescent="0.2">
      <c r="I186" s="63"/>
      <c r="J186" s="63"/>
      <c r="K186" s="63"/>
      <c r="L186" s="64"/>
    </row>
    <row r="187" spans="9:12" x14ac:dyDescent="0.2">
      <c r="I187" s="63"/>
      <c r="J187" s="63"/>
      <c r="K187" s="63"/>
      <c r="L187" s="64"/>
    </row>
    <row r="188" spans="9:12" x14ac:dyDescent="0.2">
      <c r="I188" s="63"/>
      <c r="J188" s="63"/>
      <c r="K188" s="63"/>
      <c r="L188" s="64"/>
    </row>
    <row r="189" spans="9:12" x14ac:dyDescent="0.2">
      <c r="I189" s="63"/>
      <c r="J189" s="63"/>
      <c r="K189" s="63"/>
      <c r="L189" s="64"/>
    </row>
    <row r="190" spans="9:12" x14ac:dyDescent="0.2">
      <c r="I190" s="63"/>
      <c r="J190" s="63"/>
      <c r="K190" s="63"/>
      <c r="L190" s="64"/>
    </row>
    <row r="191" spans="9:12" x14ac:dyDescent="0.2">
      <c r="I191" s="63"/>
      <c r="J191" s="63"/>
      <c r="K191" s="63"/>
      <c r="L191" s="64"/>
    </row>
    <row r="192" spans="9:12" x14ac:dyDescent="0.2">
      <c r="I192" s="63"/>
      <c r="J192" s="63"/>
      <c r="K192" s="63"/>
      <c r="L192" s="64"/>
    </row>
    <row r="193" spans="9:12" x14ac:dyDescent="0.2">
      <c r="I193" s="63"/>
      <c r="J193" s="63"/>
      <c r="K193" s="63"/>
      <c r="L193" s="64"/>
    </row>
    <row r="194" spans="9:12" x14ac:dyDescent="0.2">
      <c r="I194" s="63"/>
      <c r="J194" s="63"/>
      <c r="K194" s="63"/>
      <c r="L194" s="64"/>
    </row>
    <row r="195" spans="9:12" x14ac:dyDescent="0.2">
      <c r="I195" s="63"/>
      <c r="J195" s="63"/>
      <c r="K195" s="63"/>
      <c r="L195" s="64"/>
    </row>
    <row r="196" spans="9:12" x14ac:dyDescent="0.2">
      <c r="I196" s="63"/>
      <c r="J196" s="63"/>
      <c r="K196" s="63"/>
      <c r="L196" s="64"/>
    </row>
    <row r="197" spans="9:12" x14ac:dyDescent="0.2">
      <c r="I197" s="63"/>
      <c r="J197" s="63"/>
      <c r="K197" s="63"/>
      <c r="L197" s="64"/>
    </row>
    <row r="198" spans="9:12" x14ac:dyDescent="0.2">
      <c r="I198" s="63"/>
      <c r="J198" s="63"/>
      <c r="K198" s="63"/>
      <c r="L198" s="64"/>
    </row>
    <row r="199" spans="9:12" x14ac:dyDescent="0.2">
      <c r="I199" s="63"/>
      <c r="J199" s="63"/>
      <c r="K199" s="63"/>
      <c r="L199" s="64"/>
    </row>
    <row r="200" spans="9:12" x14ac:dyDescent="0.2">
      <c r="I200" s="63"/>
      <c r="J200" s="63"/>
      <c r="K200" s="63"/>
      <c r="L200" s="64"/>
    </row>
    <row r="201" spans="9:12" x14ac:dyDescent="0.2">
      <c r="I201" s="63"/>
      <c r="J201" s="63"/>
      <c r="K201" s="63"/>
      <c r="L201" s="64"/>
    </row>
    <row r="202" spans="9:12" x14ac:dyDescent="0.2">
      <c r="I202" s="63"/>
      <c r="J202" s="63"/>
      <c r="K202" s="63"/>
      <c r="L202" s="64"/>
    </row>
    <row r="203" spans="9:12" x14ac:dyDescent="0.2">
      <c r="I203" s="63"/>
      <c r="J203" s="63"/>
      <c r="K203" s="63"/>
      <c r="L203" s="64"/>
    </row>
    <row r="204" spans="9:12" x14ac:dyDescent="0.2">
      <c r="I204" s="63"/>
      <c r="J204" s="63"/>
      <c r="K204" s="63"/>
      <c r="L204" s="64"/>
    </row>
    <row r="205" spans="9:12" x14ac:dyDescent="0.2">
      <c r="I205" s="63"/>
      <c r="J205" s="63"/>
      <c r="K205" s="63"/>
      <c r="L205" s="64"/>
    </row>
    <row r="206" spans="9:12" x14ac:dyDescent="0.2">
      <c r="I206" s="63"/>
      <c r="J206" s="63"/>
      <c r="K206" s="63"/>
      <c r="L206" s="64"/>
    </row>
    <row r="207" spans="9:12" x14ac:dyDescent="0.2">
      <c r="I207" s="63"/>
      <c r="J207" s="63"/>
      <c r="K207" s="63"/>
      <c r="L207" s="64"/>
    </row>
    <row r="208" spans="9:12" x14ac:dyDescent="0.2">
      <c r="I208" s="63"/>
      <c r="J208" s="63"/>
      <c r="K208" s="63"/>
      <c r="L208" s="64"/>
    </row>
    <row r="209" spans="9:12" x14ac:dyDescent="0.2">
      <c r="I209" s="63"/>
      <c r="J209" s="63"/>
      <c r="K209" s="63"/>
      <c r="L209" s="64"/>
    </row>
    <row r="210" spans="9:12" x14ac:dyDescent="0.2">
      <c r="I210" s="63"/>
      <c r="J210" s="63"/>
      <c r="K210" s="63"/>
      <c r="L210" s="64"/>
    </row>
    <row r="211" spans="9:12" x14ac:dyDescent="0.2">
      <c r="I211" s="63"/>
      <c r="J211" s="63"/>
      <c r="K211" s="63"/>
      <c r="L211" s="64"/>
    </row>
    <row r="212" spans="9:12" x14ac:dyDescent="0.2">
      <c r="I212" s="63"/>
      <c r="J212" s="63"/>
      <c r="K212" s="63"/>
      <c r="L212" s="64"/>
    </row>
    <row r="213" spans="9:12" x14ac:dyDescent="0.2">
      <c r="I213" s="63"/>
      <c r="J213" s="63"/>
      <c r="K213" s="63"/>
      <c r="L213" s="64"/>
    </row>
    <row r="214" spans="9:12" x14ac:dyDescent="0.2">
      <c r="I214" s="63"/>
      <c r="J214" s="63"/>
      <c r="K214" s="63"/>
      <c r="L214" s="64"/>
    </row>
    <row r="215" spans="9:12" x14ac:dyDescent="0.2">
      <c r="I215" s="63"/>
      <c r="J215" s="63"/>
      <c r="K215" s="63"/>
      <c r="L215" s="64"/>
    </row>
    <row r="216" spans="9:12" x14ac:dyDescent="0.2">
      <c r="I216" s="63"/>
      <c r="J216" s="63"/>
      <c r="K216" s="63"/>
      <c r="L216" s="64"/>
    </row>
    <row r="217" spans="9:12" x14ac:dyDescent="0.2">
      <c r="I217" s="63"/>
      <c r="J217" s="63"/>
      <c r="K217" s="63"/>
      <c r="L217" s="64"/>
    </row>
    <row r="218" spans="9:12" x14ac:dyDescent="0.2">
      <c r="I218" s="63"/>
      <c r="J218" s="63"/>
      <c r="K218" s="63"/>
      <c r="L218" s="64"/>
    </row>
    <row r="219" spans="9:12" x14ac:dyDescent="0.2">
      <c r="I219" s="63"/>
      <c r="J219" s="63"/>
      <c r="K219" s="63"/>
      <c r="L219" s="64"/>
    </row>
    <row r="220" spans="9:12" x14ac:dyDescent="0.2">
      <c r="I220" s="63"/>
      <c r="J220" s="63"/>
      <c r="K220" s="63"/>
      <c r="L220" s="64"/>
    </row>
    <row r="221" spans="9:12" x14ac:dyDescent="0.2">
      <c r="I221" s="63"/>
      <c r="J221" s="63"/>
      <c r="K221" s="63"/>
      <c r="L221" s="64"/>
    </row>
    <row r="222" spans="9:12" x14ac:dyDescent="0.2">
      <c r="I222" s="63"/>
      <c r="J222" s="63"/>
      <c r="K222" s="63"/>
      <c r="L222" s="64"/>
    </row>
    <row r="223" spans="9:12" x14ac:dyDescent="0.2">
      <c r="I223" s="63"/>
      <c r="J223" s="63"/>
      <c r="K223" s="63"/>
      <c r="L223" s="64"/>
    </row>
    <row r="224" spans="9:12" x14ac:dyDescent="0.2">
      <c r="I224" s="63"/>
      <c r="J224" s="63"/>
      <c r="K224" s="63"/>
      <c r="L224" s="64"/>
    </row>
    <row r="225" spans="9:12" x14ac:dyDescent="0.2">
      <c r="I225" s="63"/>
      <c r="J225" s="63"/>
      <c r="K225" s="63"/>
      <c r="L225" s="64"/>
    </row>
    <row r="226" spans="9:12" x14ac:dyDescent="0.2">
      <c r="I226" s="63"/>
      <c r="J226" s="63"/>
      <c r="K226" s="63"/>
      <c r="L226" s="64"/>
    </row>
    <row r="227" spans="9:12" x14ac:dyDescent="0.2">
      <c r="I227" s="63"/>
      <c r="J227" s="63"/>
      <c r="K227" s="63"/>
      <c r="L227" s="64"/>
    </row>
    <row r="228" spans="9:12" x14ac:dyDescent="0.2">
      <c r="I228" s="63"/>
      <c r="J228" s="63"/>
      <c r="K228" s="63"/>
      <c r="L228" s="64"/>
    </row>
    <row r="229" spans="9:12" x14ac:dyDescent="0.2">
      <c r="I229" s="63"/>
      <c r="J229" s="63"/>
      <c r="K229" s="63"/>
      <c r="L229" s="64"/>
    </row>
    <row r="230" spans="9:12" x14ac:dyDescent="0.2">
      <c r="I230" s="63"/>
      <c r="J230" s="63"/>
      <c r="K230" s="63"/>
      <c r="L230" s="64"/>
    </row>
    <row r="231" spans="9:12" x14ac:dyDescent="0.2">
      <c r="I231" s="63"/>
      <c r="J231" s="63"/>
      <c r="K231" s="63"/>
      <c r="L231" s="64"/>
    </row>
    <row r="232" spans="9:12" x14ac:dyDescent="0.2">
      <c r="I232" s="63"/>
      <c r="J232" s="63"/>
      <c r="K232" s="63"/>
      <c r="L232" s="64"/>
    </row>
    <row r="233" spans="9:12" x14ac:dyDescent="0.2">
      <c r="I233" s="63"/>
      <c r="J233" s="63"/>
      <c r="K233" s="63"/>
      <c r="L233" s="64"/>
    </row>
    <row r="234" spans="9:12" x14ac:dyDescent="0.2">
      <c r="I234" s="63"/>
      <c r="J234" s="63"/>
      <c r="K234" s="63"/>
      <c r="L234" s="64"/>
    </row>
    <row r="235" spans="9:12" x14ac:dyDescent="0.2">
      <c r="I235" s="63"/>
      <c r="J235" s="63"/>
      <c r="K235" s="63"/>
      <c r="L235" s="64"/>
    </row>
  </sheetData>
  <mergeCells count="10">
    <mergeCell ref="A4:G4"/>
    <mergeCell ref="A8:A9"/>
    <mergeCell ref="B8:B9"/>
    <mergeCell ref="C8:C9"/>
    <mergeCell ref="D8:D9"/>
    <mergeCell ref="B40:F40"/>
    <mergeCell ref="B41:F41"/>
    <mergeCell ref="B42:F42"/>
    <mergeCell ref="B43:F43"/>
    <mergeCell ref="L8:L9"/>
  </mergeCells>
  <phoneticPr fontId="0" type="noConversion"/>
  <pageMargins left="1.9685039370078741" right="0" top="2.3622047244094491" bottom="0.35433070866141736" header="0.6692913385826772" footer="0.15748031496062992"/>
  <pageSetup paperSize="9" scale="80" orientation="landscape" horizontalDpi="300" verticalDpi="300" r:id="rId1"/>
  <headerFooter alignWithMargins="0">
    <oddFooter>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L44"/>
  <sheetViews>
    <sheetView showGridLines="0" tabSelected="1" view="pageBreakPreview" zoomScale="90" zoomScaleNormal="110" zoomScaleSheetLayoutView="90" workbookViewId="0">
      <selection activeCell="I27" sqref="I27"/>
    </sheetView>
  </sheetViews>
  <sheetFormatPr defaultRowHeight="12.75" x14ac:dyDescent="0.2"/>
  <cols>
    <col min="1" max="1" width="6.5703125" style="9" customWidth="1"/>
    <col min="2" max="2" width="36.140625" style="7" customWidth="1"/>
    <col min="3" max="3" width="19.140625" style="7" bestFit="1" customWidth="1"/>
    <col min="4" max="4" width="7.28515625" style="7" bestFit="1" customWidth="1"/>
    <col min="5" max="5" width="9.5703125" style="7" customWidth="1"/>
    <col min="6" max="6" width="4.85546875" style="26" customWidth="1"/>
    <col min="7" max="7" width="10.42578125" style="7" customWidth="1"/>
    <col min="8" max="8" width="6.28515625" style="7" customWidth="1"/>
    <col min="9" max="16384" width="9.140625" style="7"/>
  </cols>
  <sheetData>
    <row r="1" spans="1:12" ht="15.75" customHeight="1" x14ac:dyDescent="0.3">
      <c r="A1" s="16" t="str">
        <f>ORCA!A1</f>
        <v>PREFEITURA MUNICIPAL DE TIMBÓ</v>
      </c>
      <c r="B1" s="15"/>
      <c r="C1" s="8"/>
      <c r="D1" s="1"/>
      <c r="E1" s="1"/>
      <c r="F1" s="27"/>
    </row>
    <row r="2" spans="1:12" x14ac:dyDescent="0.2">
      <c r="A2" s="16" t="str">
        <f>ORCA!A2</f>
        <v>SECRETARIA DE PLANEJAMENTO, TRÂNSITO E MEIO AMBIENTE</v>
      </c>
      <c r="B2" s="15"/>
      <c r="C2" s="1"/>
      <c r="D2" s="1"/>
      <c r="E2" s="1"/>
      <c r="F2" s="27"/>
    </row>
    <row r="3" spans="1:12" x14ac:dyDescent="0.2">
      <c r="A3" s="205" t="s">
        <v>20</v>
      </c>
      <c r="B3" s="206"/>
      <c r="C3" s="206"/>
      <c r="D3" s="206"/>
      <c r="E3" s="206"/>
      <c r="F3" s="206"/>
      <c r="G3" s="206"/>
      <c r="H3" s="207"/>
    </row>
    <row r="4" spans="1:12" x14ac:dyDescent="0.2">
      <c r="A4" s="30" t="str">
        <f>ORCA!A5</f>
        <v xml:space="preserve">PROJETO : </v>
      </c>
      <c r="B4" s="39" t="str">
        <f>ORCA!B5</f>
        <v>REFORMA COBERTURA E PISO DO GINÁSIO</v>
      </c>
      <c r="C4" s="32"/>
      <c r="D4" s="32"/>
      <c r="E4" s="31"/>
      <c r="F4" s="45"/>
      <c r="G4" s="33"/>
      <c r="H4" s="34"/>
    </row>
    <row r="5" spans="1:12" x14ac:dyDescent="0.2">
      <c r="A5" s="52" t="str">
        <f>ORCA!A6</f>
        <v>LOCAL: :</v>
      </c>
      <c r="B5" s="53" t="str">
        <f>ORCA!B6</f>
        <v>RUA SAUDADES, 555 - VILA GERMER - TIMBÓ SC</v>
      </c>
      <c r="C5" s="36"/>
      <c r="D5" s="54"/>
      <c r="E5" s="55"/>
      <c r="F5" s="37"/>
      <c r="G5" s="35"/>
      <c r="H5" s="38"/>
    </row>
    <row r="6" spans="1:12" s="10" customFormat="1" x14ac:dyDescent="0.2">
      <c r="A6" s="210" t="s">
        <v>0</v>
      </c>
      <c r="B6" s="212" t="s">
        <v>21</v>
      </c>
      <c r="C6" s="50" t="s">
        <v>29</v>
      </c>
      <c r="D6" s="214" t="s">
        <v>24</v>
      </c>
      <c r="E6" s="208" t="s">
        <v>37</v>
      </c>
      <c r="F6" s="209"/>
      <c r="G6" s="51" t="s">
        <v>29</v>
      </c>
      <c r="H6" s="50" t="s">
        <v>24</v>
      </c>
    </row>
    <row r="7" spans="1:12" s="10" customFormat="1" ht="13.5" thickBot="1" x14ac:dyDescent="0.25">
      <c r="A7" s="211"/>
      <c r="B7" s="213"/>
      <c r="C7" s="11" t="s">
        <v>8</v>
      </c>
      <c r="D7" s="215"/>
      <c r="E7" s="17" t="s">
        <v>22</v>
      </c>
      <c r="F7" s="22" t="s">
        <v>24</v>
      </c>
      <c r="G7" s="18" t="s">
        <v>8</v>
      </c>
      <c r="H7" s="11" t="s">
        <v>8</v>
      </c>
    </row>
    <row r="8" spans="1:12" s="87" customFormat="1" ht="13.5" thickTop="1" x14ac:dyDescent="0.2">
      <c r="A8" s="176">
        <v>1</v>
      </c>
      <c r="B8" s="177" t="str">
        <f>ORCA!B10</f>
        <v>SERVIÇOS INICIAIS</v>
      </c>
      <c r="C8" s="178">
        <f>ORCA!G15</f>
        <v>10367.59</v>
      </c>
      <c r="D8" s="179">
        <f>SUM(C8*100%/$C$14)</f>
        <v>0.13190029429381445</v>
      </c>
      <c r="E8" s="180">
        <f>SUM($C$8*F8)</f>
        <v>10367.59</v>
      </c>
      <c r="F8" s="181">
        <v>1</v>
      </c>
      <c r="G8" s="182">
        <f t="shared" ref="G8:H12" si="0">E8</f>
        <v>10367.59</v>
      </c>
      <c r="H8" s="183">
        <f t="shared" si="0"/>
        <v>1</v>
      </c>
      <c r="I8" s="7"/>
      <c r="J8" s="7"/>
      <c r="K8" s="7"/>
      <c r="L8" s="7"/>
    </row>
    <row r="9" spans="1:12" x14ac:dyDescent="0.2">
      <c r="A9" s="184">
        <v>2</v>
      </c>
      <c r="B9" s="185" t="str">
        <f>ORCA!B16</f>
        <v>ESQUADRIAS</v>
      </c>
      <c r="C9" s="185">
        <f>ORCA!G18</f>
        <v>7711.2</v>
      </c>
      <c r="D9" s="186">
        <f>SUM(C9*100%/$C$14)</f>
        <v>9.8104723408088262E-2</v>
      </c>
      <c r="E9" s="21">
        <f>SUM($C$9*F9)</f>
        <v>7711.2</v>
      </c>
      <c r="F9" s="23">
        <v>1</v>
      </c>
      <c r="G9" s="143">
        <f t="shared" si="0"/>
        <v>7711.2</v>
      </c>
      <c r="H9" s="187">
        <f t="shared" si="0"/>
        <v>1</v>
      </c>
    </row>
    <row r="10" spans="1:12" x14ac:dyDescent="0.2">
      <c r="A10" s="184">
        <v>3</v>
      </c>
      <c r="B10" s="185" t="str">
        <f>ORCA!B19</f>
        <v>PAVIMENTAÇÕES INTERNAS</v>
      </c>
      <c r="C10" s="185">
        <f>ORCA!G21</f>
        <v>20599.919999999998</v>
      </c>
      <c r="D10" s="186">
        <f>SUM(C10*100%/$C$14)</f>
        <v>0.26207976110446435</v>
      </c>
      <c r="E10" s="21">
        <f>SUM($C$10*F10)</f>
        <v>20599.919999999998</v>
      </c>
      <c r="F10" s="23">
        <v>1</v>
      </c>
      <c r="G10" s="143">
        <f t="shared" si="0"/>
        <v>20599.919999999998</v>
      </c>
      <c r="H10" s="187">
        <f t="shared" si="0"/>
        <v>1</v>
      </c>
    </row>
    <row r="11" spans="1:12" x14ac:dyDescent="0.2">
      <c r="A11" s="184">
        <v>4</v>
      </c>
      <c r="B11" s="185" t="str">
        <f>ORCA!B22</f>
        <v>COBERTURA E PROTEÇÕES</v>
      </c>
      <c r="C11" s="185">
        <f>ORCA!G28</f>
        <v>36736.479999999996</v>
      </c>
      <c r="D11" s="186">
        <f>SUM(C11*100%/$C$14)</f>
        <v>0.46737501418544014</v>
      </c>
      <c r="E11" s="21">
        <f>SUM($C$11*F11)</f>
        <v>36736.479999999996</v>
      </c>
      <c r="F11" s="23">
        <v>1</v>
      </c>
      <c r="G11" s="143">
        <f t="shared" si="0"/>
        <v>36736.479999999996</v>
      </c>
      <c r="H11" s="187">
        <f t="shared" si="0"/>
        <v>1</v>
      </c>
    </row>
    <row r="12" spans="1:12" x14ac:dyDescent="0.2">
      <c r="A12" s="184">
        <v>5</v>
      </c>
      <c r="B12" s="185" t="str">
        <f>ORCA!B29</f>
        <v>LIMPEZA FINAL E ENTREGA DA OBRA</v>
      </c>
      <c r="C12" s="185">
        <f>ORCA!G32</f>
        <v>3186.53</v>
      </c>
      <c r="D12" s="186">
        <f>SUM(C12*100%/$C$14)</f>
        <v>4.0540207008192698E-2</v>
      </c>
      <c r="E12" s="21">
        <f>SUM($C$12*F12)</f>
        <v>3186.53</v>
      </c>
      <c r="F12" s="23">
        <v>1</v>
      </c>
      <c r="G12" s="143">
        <f t="shared" si="0"/>
        <v>3186.53</v>
      </c>
      <c r="H12" s="187">
        <f t="shared" si="0"/>
        <v>1</v>
      </c>
    </row>
    <row r="13" spans="1:12" x14ac:dyDescent="0.2">
      <c r="A13" s="184"/>
      <c r="B13" s="185"/>
      <c r="C13" s="185"/>
      <c r="D13" s="186"/>
      <c r="E13" s="21"/>
      <c r="F13" s="23"/>
      <c r="G13" s="143"/>
      <c r="H13" s="187"/>
    </row>
    <row r="14" spans="1:12" s="5" customFormat="1" ht="14.25" x14ac:dyDescent="0.2">
      <c r="A14" s="46"/>
      <c r="B14" s="56" t="s">
        <v>28</v>
      </c>
      <c r="C14" s="88">
        <f>SUM(C8:C12)</f>
        <v>78601.72</v>
      </c>
      <c r="D14" s="89">
        <f>SUM(D8:D12)</f>
        <v>0.99999999999999989</v>
      </c>
      <c r="E14" s="47"/>
      <c r="F14" s="48"/>
      <c r="G14" s="49"/>
      <c r="H14" s="48"/>
      <c r="I14" s="40"/>
    </row>
    <row r="15" spans="1:12" s="5" customFormat="1" x14ac:dyDescent="0.2">
      <c r="A15" s="6"/>
      <c r="B15" s="3" t="s">
        <v>25</v>
      </c>
      <c r="C15" s="2"/>
      <c r="D15" s="4"/>
      <c r="E15" s="41"/>
      <c r="F15" s="23"/>
      <c r="G15" s="41"/>
      <c r="H15" s="42"/>
      <c r="I15" s="40"/>
    </row>
    <row r="16" spans="1:12" s="5" customFormat="1" x14ac:dyDescent="0.2">
      <c r="A16" s="6"/>
      <c r="B16" s="3" t="s">
        <v>26</v>
      </c>
      <c r="C16" s="43"/>
      <c r="D16" s="43"/>
      <c r="E16" s="21">
        <f>SUM(E8:E13)</f>
        <v>78601.72</v>
      </c>
      <c r="F16" s="23">
        <f>SUM(E16*100%/$C$14)</f>
        <v>1</v>
      </c>
      <c r="G16" s="143">
        <f>SUM(G8:G13)</f>
        <v>78601.72</v>
      </c>
      <c r="H16" s="23">
        <f>SUM(G16*100%/$C$14)</f>
        <v>1</v>
      </c>
      <c r="I16" s="40"/>
    </row>
    <row r="17" spans="1:9" s="5" customFormat="1" x14ac:dyDescent="0.2">
      <c r="A17" s="6"/>
      <c r="B17" s="3" t="s">
        <v>27</v>
      </c>
      <c r="C17" s="2"/>
      <c r="D17" s="4"/>
      <c r="E17" s="41">
        <f>SUM(E16)</f>
        <v>78601.72</v>
      </c>
      <c r="F17" s="23">
        <f>SUM(F16)</f>
        <v>1</v>
      </c>
      <c r="G17" s="144"/>
      <c r="H17" s="42"/>
      <c r="I17" s="40"/>
    </row>
    <row r="18" spans="1:9" x14ac:dyDescent="0.2">
      <c r="D18" s="20"/>
      <c r="E18" s="12"/>
      <c r="F18" s="24"/>
      <c r="G18" s="29"/>
      <c r="H18" s="29"/>
    </row>
    <row r="19" spans="1:9" x14ac:dyDescent="0.2">
      <c r="D19" s="20"/>
      <c r="E19" s="19"/>
      <c r="F19" s="44"/>
      <c r="G19" s="29"/>
      <c r="H19" s="29"/>
    </row>
    <row r="20" spans="1:9" x14ac:dyDescent="0.2">
      <c r="A20" s="197" t="s">
        <v>74</v>
      </c>
      <c r="B20" s="197"/>
      <c r="C20" s="197"/>
      <c r="D20" s="197"/>
      <c r="E20" s="197"/>
      <c r="F20" s="197"/>
      <c r="G20" s="197"/>
      <c r="H20" s="197"/>
    </row>
    <row r="21" spans="1:9" x14ac:dyDescent="0.2">
      <c r="A21" s="197" t="s">
        <v>72</v>
      </c>
      <c r="B21" s="197"/>
      <c r="C21" s="197"/>
      <c r="D21" s="197"/>
      <c r="E21" s="197"/>
      <c r="F21" s="197"/>
      <c r="G21" s="197"/>
      <c r="H21" s="197"/>
    </row>
    <row r="22" spans="1:9" x14ac:dyDescent="0.2">
      <c r="A22" s="197" t="s">
        <v>73</v>
      </c>
      <c r="B22" s="197"/>
      <c r="C22" s="197"/>
      <c r="D22" s="197"/>
      <c r="E22" s="197"/>
      <c r="F22" s="197"/>
      <c r="G22" s="197"/>
      <c r="H22" s="197"/>
    </row>
    <row r="23" spans="1:9" x14ac:dyDescent="0.2">
      <c r="D23" s="20"/>
      <c r="E23" s="19"/>
      <c r="F23" s="44"/>
      <c r="G23" s="29"/>
      <c r="H23" s="29"/>
    </row>
    <row r="24" spans="1:9" x14ac:dyDescent="0.2">
      <c r="D24" s="20"/>
      <c r="E24" s="12"/>
      <c r="F24" s="24"/>
      <c r="G24" s="29"/>
      <c r="H24" s="29"/>
    </row>
    <row r="25" spans="1:9" x14ac:dyDescent="0.2">
      <c r="D25" s="20"/>
      <c r="E25" s="19"/>
      <c r="F25" s="44"/>
      <c r="G25" s="29"/>
      <c r="H25" s="29"/>
    </row>
    <row r="26" spans="1:9" x14ac:dyDescent="0.2">
      <c r="D26" s="20"/>
      <c r="E26" s="13"/>
      <c r="F26" s="28"/>
      <c r="G26" s="29"/>
      <c r="H26" s="29"/>
    </row>
    <row r="27" spans="1:9" x14ac:dyDescent="0.2">
      <c r="D27" s="20"/>
      <c r="E27" s="12"/>
      <c r="F27" s="24"/>
      <c r="G27" s="29"/>
      <c r="H27" s="29"/>
    </row>
    <row r="28" spans="1:9" x14ac:dyDescent="0.2">
      <c r="D28" s="20"/>
      <c r="E28" s="14"/>
      <c r="F28" s="24"/>
      <c r="G28" s="29"/>
      <c r="H28" s="29"/>
    </row>
    <row r="29" spans="1:9" x14ac:dyDescent="0.2">
      <c r="D29" s="20"/>
      <c r="E29" s="12"/>
      <c r="F29" s="24"/>
      <c r="G29" s="29"/>
      <c r="H29" s="29"/>
    </row>
    <row r="30" spans="1:9" x14ac:dyDescent="0.2">
      <c r="D30" s="20"/>
      <c r="E30" s="13"/>
      <c r="F30" s="28"/>
      <c r="G30" s="29"/>
      <c r="H30" s="29"/>
    </row>
    <row r="31" spans="1:9" x14ac:dyDescent="0.2">
      <c r="D31" s="20"/>
      <c r="E31" s="12"/>
      <c r="F31" s="24"/>
      <c r="G31" s="29"/>
      <c r="H31" s="29"/>
    </row>
    <row r="32" spans="1:9" x14ac:dyDescent="0.2">
      <c r="D32" s="20"/>
      <c r="E32" s="20"/>
      <c r="F32" s="25"/>
      <c r="G32" s="29"/>
      <c r="H32" s="29"/>
    </row>
    <row r="33" spans="4:8" x14ac:dyDescent="0.2">
      <c r="D33" s="20"/>
      <c r="E33" s="20"/>
      <c r="F33" s="25"/>
      <c r="G33" s="29"/>
      <c r="H33" s="29"/>
    </row>
    <row r="34" spans="4:8" x14ac:dyDescent="0.2">
      <c r="D34" s="20"/>
      <c r="E34" s="20"/>
      <c r="F34" s="25"/>
      <c r="G34" s="15"/>
      <c r="H34" s="15"/>
    </row>
    <row r="35" spans="4:8" x14ac:dyDescent="0.2">
      <c r="D35" s="20"/>
      <c r="E35" s="20"/>
      <c r="F35" s="25"/>
      <c r="G35" s="15"/>
      <c r="H35" s="15"/>
    </row>
    <row r="36" spans="4:8" x14ac:dyDescent="0.2">
      <c r="D36" s="20"/>
      <c r="E36" s="20"/>
      <c r="F36" s="25"/>
      <c r="G36" s="15"/>
      <c r="H36" s="15"/>
    </row>
    <row r="37" spans="4:8" x14ac:dyDescent="0.2">
      <c r="D37" s="9"/>
      <c r="E37" s="9"/>
    </row>
    <row r="38" spans="4:8" x14ac:dyDescent="0.2">
      <c r="D38" s="9"/>
      <c r="E38" s="9"/>
    </row>
    <row r="39" spans="4:8" x14ac:dyDescent="0.2">
      <c r="D39" s="9"/>
      <c r="E39" s="9"/>
    </row>
    <row r="40" spans="4:8" x14ac:dyDescent="0.2">
      <c r="D40" s="9"/>
      <c r="E40" s="9"/>
    </row>
    <row r="41" spans="4:8" x14ac:dyDescent="0.2">
      <c r="D41" s="9"/>
      <c r="E41" s="9"/>
    </row>
    <row r="42" spans="4:8" x14ac:dyDescent="0.2">
      <c r="D42" s="9"/>
      <c r="E42" s="9"/>
    </row>
    <row r="43" spans="4:8" x14ac:dyDescent="0.2">
      <c r="D43" s="9"/>
      <c r="E43" s="9"/>
    </row>
    <row r="44" spans="4:8" x14ac:dyDescent="0.2">
      <c r="D44" s="9"/>
      <c r="E44" s="9"/>
    </row>
  </sheetData>
  <mergeCells count="8">
    <mergeCell ref="A20:H20"/>
    <mergeCell ref="A22:H22"/>
    <mergeCell ref="A21:H21"/>
    <mergeCell ref="A3:H3"/>
    <mergeCell ref="E6:F6"/>
    <mergeCell ref="A6:A7"/>
    <mergeCell ref="B6:B7"/>
    <mergeCell ref="D6:D7"/>
  </mergeCells>
  <phoneticPr fontId="0" type="noConversion"/>
  <pageMargins left="1.9685039370078741" right="0.47244094488188981" top="2.2440944881889764" bottom="0.31496062992125984" header="0.74803149606299213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ORCA</vt:lpstr>
      <vt:lpstr>CFF</vt:lpstr>
      <vt:lpstr>CFF!Area_de_impressao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Diego Rodrigo Ferrari</cp:lastModifiedBy>
  <cp:lastPrinted>2015-12-23T14:24:09Z</cp:lastPrinted>
  <dcterms:created xsi:type="dcterms:W3CDTF">2001-12-06T19:05:24Z</dcterms:created>
  <dcterms:modified xsi:type="dcterms:W3CDTF">2015-12-23T14:24:16Z</dcterms:modified>
</cp:coreProperties>
</file>